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стр.1_2" sheetId="1" state="visible" r:id="rId2"/>
  </sheets>
  <definedNames>
    <definedName function="false" hidden="false" localSheetId="0" name="_xlnm.Print_Area" vbProcedure="false">стр.1_2!$a$1:$CH$74</definedName>
  </definedName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<sst xmlns="http://schemas.openxmlformats.org/spreadsheetml/2006/main" count="194" uniqueCount="134">
  <si>
    <t xml:space="preserve">Информация об основных показателях финансово-хозяйственной деятельности</t>
  </si>
  <si>
    <t xml:space="preserve">АО "Газпром газораспределение Петрозаводск"</t>
  </si>
  <si>
    <t xml:space="preserve">на  2026</t>
  </si>
  <si>
    <t xml:space="preserve">(наименование субъекта естественной монополии)</t>
  </si>
  <si>
    <t xml:space="preserve">в сфере оказания услуг по транспортировке газа по газораспределительным</t>
  </si>
  <si>
    <t xml:space="preserve">сетям на территории</t>
  </si>
  <si>
    <t xml:space="preserve">Республики Карелия</t>
  </si>
  <si>
    <t xml:space="preserve">(наименование субъекта Российской Федерации)</t>
  </si>
  <si>
    <t xml:space="preserve">№</t>
  </si>
  <si>
    <t xml:space="preserve">Наименование показателя</t>
  </si>
  <si>
    <t xml:space="preserve">Единицы измерения</t>
  </si>
  <si>
    <t xml:space="preserve">Всего</t>
  </si>
  <si>
    <t xml:space="preserve">Расходы на транспортировку газа по данным бухгалтерского учета всего, в том числе:</t>
  </si>
  <si>
    <t xml:space="preserve">тыс. руб.</t>
  </si>
  <si>
    <t xml:space="preserve">1.1</t>
  </si>
  <si>
    <t xml:space="preserve">Фонд оплаты труда</t>
  </si>
  <si>
    <t xml:space="preserve">1.2</t>
  </si>
  <si>
    <t xml:space="preserve">Отчисление на уплату страховых взносов</t>
  </si>
  <si>
    <t xml:space="preserve">1.3</t>
  </si>
  <si>
    <t xml:space="preserve">Материальные затраты, в том числе:</t>
  </si>
  <si>
    <t xml:space="preserve">1.3.1</t>
  </si>
  <si>
    <t xml:space="preserve">сырье и материалы</t>
  </si>
  <si>
    <t xml:space="preserve">1.3.2</t>
  </si>
  <si>
    <t xml:space="preserve">газ на собственные и технологические нужды</t>
  </si>
  <si>
    <t xml:space="preserve">1.3.3</t>
  </si>
  <si>
    <t xml:space="preserve">технологические и эксплуатационные потери</t>
  </si>
  <si>
    <t xml:space="preserve">1.3.4</t>
  </si>
  <si>
    <t xml:space="preserve">прочие</t>
  </si>
  <si>
    <t xml:space="preserve">1.4</t>
  </si>
  <si>
    <t xml:space="preserve">Амортизация основных средств</t>
  </si>
  <si>
    <t xml:space="preserve">1.5</t>
  </si>
  <si>
    <t xml:space="preserve">Прочие затраты, в том числе:</t>
  </si>
  <si>
    <t xml:space="preserve">1.5.1</t>
  </si>
  <si>
    <t xml:space="preserve">Арендная плата (лизинг), в том числе:</t>
  </si>
  <si>
    <t xml:space="preserve">1.5.1.1</t>
  </si>
  <si>
    <t xml:space="preserve">аренда (лизинг) здания, транспорта</t>
  </si>
  <si>
    <t xml:space="preserve">1.5.1.2</t>
  </si>
  <si>
    <t xml:space="preserve">аренда газопроводов у юридических и физических лиц</t>
  </si>
  <si>
    <t xml:space="preserve">1.5.1.3</t>
  </si>
  <si>
    <t xml:space="preserve">аренда (концессия) газопроводов, находящихся в государственной и муниципальной собственности</t>
  </si>
  <si>
    <t xml:space="preserve">1.5.1.4</t>
  </si>
  <si>
    <t xml:space="preserve">аренда земельного участка</t>
  </si>
  <si>
    <t xml:space="preserve">1.5.1.5</t>
  </si>
  <si>
    <t xml:space="preserve">Аренда  прочего оборудования</t>
  </si>
  <si>
    <t xml:space="preserve">1.5.2</t>
  </si>
  <si>
    <t xml:space="preserve">Страховые платежи, в том числе:</t>
  </si>
  <si>
    <t xml:space="preserve">1.5.2.1</t>
  </si>
  <si>
    <t xml:space="preserve">страхование опасных производственных объектов (ответственность перед третьими лицами)</t>
  </si>
  <si>
    <t xml:space="preserve">1.5.2.2</t>
  </si>
  <si>
    <t xml:space="preserve">страхование машин и оборудования</t>
  </si>
  <si>
    <t xml:space="preserve">1.5.2.3</t>
  </si>
  <si>
    <t xml:space="preserve">прочее страхование</t>
  </si>
  <si>
    <t xml:space="preserve">1.5.2.4</t>
  </si>
  <si>
    <t xml:space="preserve">Личное страхование</t>
  </si>
  <si>
    <t xml:space="preserve">1.5.3</t>
  </si>
  <si>
    <t xml:space="preserve">Налоги, в том числе:</t>
  </si>
  <si>
    <t xml:space="preserve">1.5.3.1</t>
  </si>
  <si>
    <t xml:space="preserve">налог на имущество</t>
  </si>
  <si>
    <t xml:space="preserve">1.5.3.2</t>
  </si>
  <si>
    <t xml:space="preserve">налог на загрязнение окружающей среды</t>
  </si>
  <si>
    <t xml:space="preserve">1.5.3.3</t>
  </si>
  <si>
    <t xml:space="preserve">единый транспортный налог</t>
  </si>
  <si>
    <t xml:space="preserve">1.5.3.4</t>
  </si>
  <si>
    <t xml:space="preserve">земельный налог</t>
  </si>
  <si>
    <t xml:space="preserve">1.5.4</t>
  </si>
  <si>
    <t xml:space="preserve">Услуги сторонних организаций</t>
  </si>
  <si>
    <t xml:space="preserve">1.5.4.1</t>
  </si>
  <si>
    <t xml:space="preserve">услуги средств связи</t>
  </si>
  <si>
    <t xml:space="preserve">1.5.4.2</t>
  </si>
  <si>
    <t xml:space="preserve">оплата вневедомственной охраны</t>
  </si>
  <si>
    <t xml:space="preserve">1.5.4.3</t>
  </si>
  <si>
    <t xml:space="preserve">информационно-вычислительные услуги</t>
  </si>
  <si>
    <t xml:space="preserve">1.5.4.4</t>
  </si>
  <si>
    <t xml:space="preserve">аудиторские услуги</t>
  </si>
  <si>
    <t xml:space="preserve">1.5.4.5</t>
  </si>
  <si>
    <t xml:space="preserve">прочие, в том числе:</t>
  </si>
  <si>
    <t xml:space="preserve">1.5.4.5.1</t>
  </si>
  <si>
    <t xml:space="preserve">услуги по техническому обслуживанию газораспределительных сетей</t>
  </si>
  <si>
    <t xml:space="preserve">1.5.4.5.2</t>
  </si>
  <si>
    <t xml:space="preserve">услуги по диагностированию газораспределительных пунктов, шкафных регуляторных пунктов, подземных газопроводов и обследованию дюкеров</t>
  </si>
  <si>
    <t xml:space="preserve">1.5.4.5.3</t>
  </si>
  <si>
    <t xml:space="preserve">услуги по регистрации объектов газораспределения</t>
  </si>
  <si>
    <t xml:space="preserve">1.5.4.5.4</t>
  </si>
  <si>
    <t xml:space="preserve">1.5.5</t>
  </si>
  <si>
    <t xml:space="preserve">Капитальный ремонт</t>
  </si>
  <si>
    <t xml:space="preserve">1.5.6</t>
  </si>
  <si>
    <t xml:space="preserve">Другие затраты, в том числе:</t>
  </si>
  <si>
    <t xml:space="preserve">1.5.6.1</t>
  </si>
  <si>
    <t xml:space="preserve">командировочные расходы</t>
  </si>
  <si>
    <t xml:space="preserve">1.5.6.2</t>
  </si>
  <si>
    <t xml:space="preserve">охрана труда и подготовка кадров</t>
  </si>
  <si>
    <t xml:space="preserve">1.5.6.3</t>
  </si>
  <si>
    <t xml:space="preserve">канцелярские и почтово-телеграфные расходы</t>
  </si>
  <si>
    <t xml:space="preserve">1.5.6.4</t>
  </si>
  <si>
    <t xml:space="preserve">НИОКР</t>
  </si>
  <si>
    <t xml:space="preserve">1.5.6.5</t>
  </si>
  <si>
    <t xml:space="preserve">затраты по оплате услуг по транспортировке транзитных потоков газа</t>
  </si>
  <si>
    <t xml:space="preserve">1.5.6.6</t>
  </si>
  <si>
    <t xml:space="preserve">Прочие доходы</t>
  </si>
  <si>
    <t xml:space="preserve">Прочие расходы</t>
  </si>
  <si>
    <t xml:space="preserve">3.1</t>
  </si>
  <si>
    <t xml:space="preserve">Услуги банков</t>
  </si>
  <si>
    <r>
      <rPr>
        <sz val="8"/>
        <rFont val="Times New Roman"/>
        <family val="0"/>
        <charset val="1"/>
      </rPr>
      <t xml:space="preserve">120,00
</t>
    </r>
  </si>
  <si>
    <t xml:space="preserve">3.2</t>
  </si>
  <si>
    <t xml:space="preserve">Проценты по целевым краткосрочным кредитам</t>
  </si>
  <si>
    <t xml:space="preserve">3.3</t>
  </si>
  <si>
    <t xml:space="preserve">Социальное развитие и выплаты социального характера</t>
  </si>
  <si>
    <t xml:space="preserve">3.4</t>
  </si>
  <si>
    <t xml:space="preserve">Резерв по сомнительным долгам</t>
  </si>
  <si>
    <t xml:space="preserve">3.5</t>
  </si>
  <si>
    <t xml:space="preserve">Прочие</t>
  </si>
  <si>
    <t xml:space="preserve">Потребность в прибыли до налогообложения:</t>
  </si>
  <si>
    <t xml:space="preserve">4.1</t>
  </si>
  <si>
    <t xml:space="preserve">Расходы из чистой прибыли, в том числе:</t>
  </si>
  <si>
    <t xml:space="preserve">4.1.1</t>
  </si>
  <si>
    <t xml:space="preserve">Капитальные вложения</t>
  </si>
  <si>
    <t xml:space="preserve">4.1.2</t>
  </si>
  <si>
    <t xml:space="preserve">Обслуживание привлеченного на долгосрочной основе капитала</t>
  </si>
  <si>
    <t xml:space="preserve">4.1.3</t>
  </si>
  <si>
    <t xml:space="preserve">Дивиденды</t>
  </si>
  <si>
    <t xml:space="preserve">4.1.4</t>
  </si>
  <si>
    <t xml:space="preserve">Выпадающие доходы от технологического присоединения газоиспользующего оборудования, непокрытые за счет специальной надбавки</t>
  </si>
  <si>
    <t xml:space="preserve">4.2</t>
  </si>
  <si>
    <t xml:space="preserve">Налог на прибыль</t>
  </si>
  <si>
    <t xml:space="preserve">Общий объем тарифной выручки</t>
  </si>
  <si>
    <t xml:space="preserve">Справочная информация</t>
  </si>
  <si>
    <t xml:space="preserve">Численность персонала, занятого в регулируемом виде деятельности</t>
  </si>
  <si>
    <t xml:space="preserve">человек</t>
  </si>
  <si>
    <t xml:space="preserve">Протяженность трубопроводов</t>
  </si>
  <si>
    <t xml:space="preserve">км</t>
  </si>
  <si>
    <t xml:space="preserve">Количество газорегуляторных пунктов</t>
  </si>
  <si>
    <t xml:space="preserve">единиц</t>
  </si>
  <si>
    <t xml:space="preserve">Средняя загрузка трубопроводов</t>
  </si>
  <si>
    <t xml:space="preserve">%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</si>
</sst>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@"/>
    <numFmt numFmtId="166" formatCode="#,##0.00"/>
  </numFmts>
  <fonts count="12">
    <font>
      <sz val="10"/>
      <color rgb="FF000000"/>
      <name val="Arial Cyr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0"/>
      <charset val="1"/>
    </font>
    <font>
      <sz val="11"/>
      <name val="Times New Roman"/>
      <family val="0"/>
      <charset val="1"/>
    </font>
    <font>
      <b val="true"/>
      <sz val="12"/>
      <name val="Times New Roman"/>
      <family val="0"/>
      <charset val="1"/>
    </font>
    <font>
      <sz val="8"/>
      <name val="Times New Roman"/>
      <family val="0"/>
      <charset val="1"/>
    </font>
    <font>
      <b val="true"/>
      <sz val="8"/>
      <name val="Times New Roman"/>
      <family val="0"/>
      <charset val="1"/>
    </font>
    <font>
      <sz val="8"/>
      <color rgb="FFFF0000"/>
      <name val="Times New Roman"/>
      <family val="0"/>
      <charset val="1"/>
    </font>
    <font>
      <sz val="12"/>
      <name val=""/>
      <family val="1"/>
      <charset val="1"/>
    </font>
    <font>
      <sz val="10"/>
      <color rgb="FF000000"/>
      <name val="Arial"/>
      <family val="0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5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6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6" fillId="0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7" fillId="0" borderId="2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7" fillId="0" borderId="3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7" fillId="0" borderId="4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6" fontId="7" fillId="0" borderId="3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4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6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8" fillId="0" borderId="3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6" fontId="9" fillId="2" borderId="2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6" fontId="7" fillId="0" borderId="3" xfId="0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4" fontId="11" fillId="0" borderId="2" xfId="0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4" fontId="8" fillId="0" borderId="3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7" fillId="0" borderId="3" xfId="0" applyFont="true" applyBorder="true" applyAlignment="true" applyProtection="true">
      <alignment horizontal="right" vertical="top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DB74"/>
  <sheetViews>
    <sheetView showFormulas="false" showGridLines="true" showRowColHeaders="true" showZeros="true" rightToLeft="false" tabSelected="true" showOutlineSymbols="true" defaultGridColor="true" view="normal" topLeftCell="A40" colorId="64" zoomScale="100" zoomScaleNormal="100" zoomScalePageLayoutView="100" workbookViewId="0">
      <selection pane="topLeft" activeCell="CH59" activeCellId="0" sqref="CH59"/>
    </sheetView>
  </sheetViews>
  <sheetFormatPr defaultColWidth="0.859375" defaultRowHeight="12.75" zeroHeight="false" outlineLevelRow="0" outlineLevelCol="0"/>
  <cols>
    <col collapsed="false" customWidth="false" hidden="false" outlineLevel="0" max="85" min="1" style="1" width="0.86"/>
    <col collapsed="false" customWidth="true" hidden="false" outlineLevel="0" max="86" min="86" style="1" width="14.58"/>
    <col collapsed="false" customWidth="true" hidden="false" outlineLevel="0" max="87" min="87" style="1" width="14.42"/>
    <col collapsed="false" customWidth="true" hidden="false" outlineLevel="0" max="88" min="88" style="1" width="8.58"/>
    <col collapsed="false" customWidth="false" hidden="false" outlineLevel="0" max="238" min="89" style="1" width="0.86"/>
  </cols>
  <sheetData>
    <row r="1" s="2" customFormat="true" ht="14.25" hidden="false" customHeight="false" outlineLevel="0" collapsed="false"/>
    <row r="2" s="2" customFormat="true" ht="12.75" hidden="false" customHeight="false" outlineLevel="0" collapsed="false"/>
    <row r="3" s="4" customFormat="true" ht="15" hidden="false" customHeight="false" outlineLevel="0" collapsed="false">
      <c r="A3" s="3" t="s">
        <v>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</row>
    <row r="4" s="4" customFormat="true" ht="30" hidden="false" customHeight="true" outlineLevel="0" collapsed="false">
      <c r="A4" s="5"/>
      <c r="B4" s="5"/>
      <c r="C4" s="5"/>
      <c r="D4" s="5"/>
      <c r="E4" s="5"/>
      <c r="F4" s="5"/>
      <c r="G4" s="5"/>
      <c r="H4" s="5"/>
      <c r="I4" s="5"/>
      <c r="J4" s="5"/>
      <c r="K4" s="5"/>
      <c r="P4" s="6" t="s">
        <v>1</v>
      </c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7" t="s">
        <v>2</v>
      </c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8"/>
      <c r="CF4" s="8"/>
      <c r="CG4" s="8"/>
      <c r="CH4" s="8"/>
    </row>
    <row r="5" s="9" customFormat="true" ht="12.75" hidden="false" customHeight="false" outlineLevel="0" collapsed="false">
      <c r="P5" s="10" t="s">
        <v>3</v>
      </c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</row>
    <row r="6" s="4" customFormat="true" ht="15" hidden="false" customHeight="false" outlineLevel="0" collapsed="false">
      <c r="A6" s="3" t="s">
        <v>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</row>
    <row r="7" s="4" customFormat="true" ht="15" hidden="false" customHeight="true" outlineLevel="0" collapsed="false">
      <c r="A7" s="5"/>
      <c r="B7" s="5"/>
      <c r="C7" s="5"/>
      <c r="D7" s="5"/>
      <c r="E7" s="5"/>
      <c r="F7" s="5"/>
      <c r="G7" s="5"/>
      <c r="H7" s="5"/>
      <c r="I7" s="5"/>
      <c r="J7" s="5"/>
      <c r="O7" s="11" t="s">
        <v>5</v>
      </c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6" t="s">
        <v>6</v>
      </c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</row>
    <row r="8" s="9" customFormat="true" ht="12.75" hidden="false" customHeight="false" outlineLevel="0" collapsed="false">
      <c r="AO8" s="10" t="s">
        <v>7</v>
      </c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  <c r="BS8" s="10"/>
      <c r="BT8" s="10"/>
      <c r="BU8" s="10"/>
      <c r="BV8" s="10"/>
      <c r="BW8" s="10"/>
      <c r="BX8" s="10"/>
      <c r="BY8" s="10"/>
      <c r="BZ8" s="10"/>
      <c r="CA8" s="10"/>
      <c r="CB8" s="10"/>
      <c r="CC8" s="10"/>
      <c r="CD8" s="10"/>
      <c r="CE8" s="10"/>
      <c r="CF8" s="10"/>
      <c r="CG8" s="10"/>
      <c r="CH8" s="10"/>
    </row>
    <row r="9" s="2" customFormat="true" ht="12.75" hidden="false" customHeight="false" outlineLevel="0" collapsed="false"/>
    <row r="10" s="9" customFormat="true" ht="22.5" hidden="false" customHeight="true" outlineLevel="0" collapsed="false">
      <c r="A10" s="12" t="s">
        <v>8</v>
      </c>
      <c r="B10" s="12"/>
      <c r="C10" s="12"/>
      <c r="D10" s="12"/>
      <c r="E10" s="12"/>
      <c r="F10" s="12"/>
      <c r="G10" s="12"/>
      <c r="H10" s="12"/>
      <c r="I10" s="12" t="s">
        <v>9</v>
      </c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 t="s">
        <v>10</v>
      </c>
      <c r="BY10" s="12"/>
      <c r="BZ10" s="12"/>
      <c r="CA10" s="12"/>
      <c r="CB10" s="12"/>
      <c r="CC10" s="12"/>
      <c r="CD10" s="12"/>
      <c r="CE10" s="12"/>
      <c r="CF10" s="12"/>
      <c r="CG10" s="12"/>
      <c r="CH10" s="12" t="s">
        <v>11</v>
      </c>
    </row>
    <row r="11" s="17" customFormat="true" ht="11.25" hidden="false" customHeight="true" outlineLevel="0" collapsed="false">
      <c r="A11" s="13" t="n">
        <v>1</v>
      </c>
      <c r="B11" s="13"/>
      <c r="C11" s="13"/>
      <c r="D11" s="13"/>
      <c r="E11" s="13"/>
      <c r="F11" s="13"/>
      <c r="G11" s="13"/>
      <c r="H11" s="13"/>
      <c r="I11" s="14"/>
      <c r="J11" s="15" t="s">
        <v>12</v>
      </c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3" t="s">
        <v>13</v>
      </c>
      <c r="BY11" s="13"/>
      <c r="BZ11" s="13"/>
      <c r="CA11" s="13"/>
      <c r="CB11" s="13"/>
      <c r="CC11" s="13"/>
      <c r="CD11" s="13"/>
      <c r="CE11" s="13"/>
      <c r="CF11" s="13"/>
      <c r="CG11" s="13"/>
      <c r="CH11" s="16" t="n">
        <f aca="false">CH12+CH13+CH14+CH19+CH20</f>
        <v>631824.464</v>
      </c>
      <c r="CI11" s="9"/>
    </row>
    <row r="12" s="9" customFormat="true" ht="12.75" hidden="false" customHeight="true" outlineLevel="0" collapsed="false">
      <c r="A12" s="13" t="s">
        <v>14</v>
      </c>
      <c r="B12" s="13"/>
      <c r="C12" s="13"/>
      <c r="D12" s="13"/>
      <c r="E12" s="13"/>
      <c r="F12" s="13"/>
      <c r="G12" s="13"/>
      <c r="H12" s="13"/>
      <c r="I12" s="14"/>
      <c r="J12" s="18" t="s">
        <v>15</v>
      </c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  <c r="AT12" s="18"/>
      <c r="AU12" s="18"/>
      <c r="AV12" s="18"/>
      <c r="AW12" s="18"/>
      <c r="AX12" s="18"/>
      <c r="AY12" s="18"/>
      <c r="AZ12" s="18"/>
      <c r="BA12" s="18"/>
      <c r="BB12" s="18"/>
      <c r="BC12" s="18"/>
      <c r="BD12" s="18"/>
      <c r="BE12" s="18"/>
      <c r="BF12" s="18"/>
      <c r="BG12" s="18"/>
      <c r="BH12" s="18"/>
      <c r="BI12" s="18"/>
      <c r="BJ12" s="18"/>
      <c r="BK12" s="18"/>
      <c r="BL12" s="18"/>
      <c r="BM12" s="18"/>
      <c r="BN12" s="18"/>
      <c r="BO12" s="18"/>
      <c r="BP12" s="18"/>
      <c r="BQ12" s="18"/>
      <c r="BR12" s="18"/>
      <c r="BS12" s="18"/>
      <c r="BT12" s="18"/>
      <c r="BU12" s="18"/>
      <c r="BV12" s="18"/>
      <c r="BW12" s="18"/>
      <c r="BX12" s="13" t="s">
        <v>13</v>
      </c>
      <c r="BY12" s="13"/>
      <c r="BZ12" s="13"/>
      <c r="CA12" s="13"/>
      <c r="CB12" s="13"/>
      <c r="CC12" s="13"/>
      <c r="CD12" s="13"/>
      <c r="CE12" s="13"/>
      <c r="CF12" s="13"/>
      <c r="CG12" s="13"/>
      <c r="CH12" s="16" t="n">
        <v>129882.078</v>
      </c>
      <c r="CI12" s="19"/>
    </row>
    <row r="13" s="9" customFormat="true" ht="12.75" hidden="false" customHeight="true" outlineLevel="0" collapsed="false">
      <c r="A13" s="13" t="s">
        <v>16</v>
      </c>
      <c r="B13" s="13"/>
      <c r="C13" s="13"/>
      <c r="D13" s="13"/>
      <c r="E13" s="13"/>
      <c r="F13" s="13"/>
      <c r="G13" s="13"/>
      <c r="H13" s="13"/>
      <c r="I13" s="14"/>
      <c r="J13" s="18" t="s">
        <v>17</v>
      </c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8"/>
      <c r="AR13" s="18"/>
      <c r="AS13" s="18"/>
      <c r="AT13" s="18"/>
      <c r="AU13" s="18"/>
      <c r="AV13" s="18"/>
      <c r="AW13" s="18"/>
      <c r="AX13" s="18"/>
      <c r="AY13" s="18"/>
      <c r="AZ13" s="18"/>
      <c r="BA13" s="18"/>
      <c r="BB13" s="18"/>
      <c r="BC13" s="18"/>
      <c r="BD13" s="18"/>
      <c r="BE13" s="18"/>
      <c r="BF13" s="18"/>
      <c r="BG13" s="18"/>
      <c r="BH13" s="18"/>
      <c r="BI13" s="18"/>
      <c r="BJ13" s="18"/>
      <c r="BK13" s="18"/>
      <c r="BL13" s="18"/>
      <c r="BM13" s="18"/>
      <c r="BN13" s="18"/>
      <c r="BO13" s="18"/>
      <c r="BP13" s="18"/>
      <c r="BQ13" s="18"/>
      <c r="BR13" s="18"/>
      <c r="BS13" s="18"/>
      <c r="BT13" s="18"/>
      <c r="BU13" s="18"/>
      <c r="BV13" s="18"/>
      <c r="BW13" s="18"/>
      <c r="BX13" s="13" t="s">
        <v>13</v>
      </c>
      <c r="BY13" s="13"/>
      <c r="BZ13" s="13"/>
      <c r="CA13" s="13"/>
      <c r="CB13" s="13"/>
      <c r="CC13" s="13"/>
      <c r="CD13" s="13"/>
      <c r="CE13" s="13"/>
      <c r="CF13" s="13"/>
      <c r="CG13" s="13"/>
      <c r="CH13" s="16" t="n">
        <v>37620.126</v>
      </c>
    </row>
    <row r="14" s="9" customFormat="true" ht="12.75" hidden="false" customHeight="true" outlineLevel="0" collapsed="false">
      <c r="A14" s="13" t="s">
        <v>18</v>
      </c>
      <c r="B14" s="13"/>
      <c r="C14" s="13"/>
      <c r="D14" s="13"/>
      <c r="E14" s="13"/>
      <c r="F14" s="13"/>
      <c r="G14" s="13"/>
      <c r="H14" s="13"/>
      <c r="I14" s="14"/>
      <c r="J14" s="18" t="s">
        <v>19</v>
      </c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18"/>
      <c r="AV14" s="18"/>
      <c r="AW14" s="18"/>
      <c r="AX14" s="18"/>
      <c r="AY14" s="18"/>
      <c r="AZ14" s="18"/>
      <c r="BA14" s="18"/>
      <c r="BB14" s="18"/>
      <c r="BC14" s="18"/>
      <c r="BD14" s="18"/>
      <c r="BE14" s="18"/>
      <c r="BF14" s="18"/>
      <c r="BG14" s="18"/>
      <c r="BH14" s="18"/>
      <c r="BI14" s="18"/>
      <c r="BJ14" s="18"/>
      <c r="BK14" s="18"/>
      <c r="BL14" s="18"/>
      <c r="BM14" s="18"/>
      <c r="BN14" s="18"/>
      <c r="BO14" s="18"/>
      <c r="BP14" s="18"/>
      <c r="BQ14" s="18"/>
      <c r="BR14" s="18"/>
      <c r="BS14" s="18"/>
      <c r="BT14" s="18"/>
      <c r="BU14" s="18"/>
      <c r="BV14" s="18"/>
      <c r="BW14" s="18"/>
      <c r="BX14" s="13" t="s">
        <v>13</v>
      </c>
      <c r="BY14" s="13"/>
      <c r="BZ14" s="13"/>
      <c r="CA14" s="13"/>
      <c r="CB14" s="13"/>
      <c r="CC14" s="13"/>
      <c r="CD14" s="13"/>
      <c r="CE14" s="13"/>
      <c r="CF14" s="13"/>
      <c r="CG14" s="13"/>
      <c r="CH14" s="16" t="n">
        <f aca="false">CH15+CH16+CH17+CH18</f>
        <v>38801.306</v>
      </c>
    </row>
    <row r="15" s="9" customFormat="true" ht="12.75" hidden="false" customHeight="true" outlineLevel="0" collapsed="false">
      <c r="A15" s="13" t="s">
        <v>20</v>
      </c>
      <c r="B15" s="13"/>
      <c r="C15" s="13"/>
      <c r="D15" s="13"/>
      <c r="E15" s="13"/>
      <c r="F15" s="13"/>
      <c r="G15" s="13"/>
      <c r="H15" s="13"/>
      <c r="I15" s="14"/>
      <c r="J15" s="15" t="s">
        <v>21</v>
      </c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3" t="s">
        <v>13</v>
      </c>
      <c r="BY15" s="13"/>
      <c r="BZ15" s="13"/>
      <c r="CA15" s="13"/>
      <c r="CB15" s="13"/>
      <c r="CC15" s="13"/>
      <c r="CD15" s="13"/>
      <c r="CE15" s="13"/>
      <c r="CF15" s="13"/>
      <c r="CG15" s="13"/>
      <c r="CH15" s="16" t="n">
        <f aca="false">16022.89-CH51:CH51+4330.978+845.42</f>
        <v>19999.442</v>
      </c>
    </row>
    <row r="16" s="9" customFormat="true" ht="12.75" hidden="false" customHeight="true" outlineLevel="0" collapsed="false">
      <c r="A16" s="13" t="s">
        <v>22</v>
      </c>
      <c r="B16" s="13"/>
      <c r="C16" s="13"/>
      <c r="D16" s="13"/>
      <c r="E16" s="13"/>
      <c r="F16" s="13"/>
      <c r="G16" s="13"/>
      <c r="H16" s="13"/>
      <c r="I16" s="14"/>
      <c r="J16" s="15" t="s">
        <v>23</v>
      </c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3" t="s">
        <v>13</v>
      </c>
      <c r="BY16" s="13"/>
      <c r="BZ16" s="13"/>
      <c r="CA16" s="13"/>
      <c r="CB16" s="13"/>
      <c r="CC16" s="13"/>
      <c r="CD16" s="13"/>
      <c r="CE16" s="13"/>
      <c r="CF16" s="13"/>
      <c r="CG16" s="13"/>
      <c r="CH16" s="16" t="n">
        <v>63.714</v>
      </c>
    </row>
    <row r="17" s="9" customFormat="true" ht="12.75" hidden="false" customHeight="true" outlineLevel="0" collapsed="false">
      <c r="A17" s="13" t="s">
        <v>24</v>
      </c>
      <c r="B17" s="13"/>
      <c r="C17" s="13"/>
      <c r="D17" s="13"/>
      <c r="E17" s="13"/>
      <c r="F17" s="13"/>
      <c r="G17" s="13"/>
      <c r="H17" s="13"/>
      <c r="I17" s="14"/>
      <c r="J17" s="15" t="s">
        <v>25</v>
      </c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3" t="s">
        <v>13</v>
      </c>
      <c r="BY17" s="13"/>
      <c r="BZ17" s="13"/>
      <c r="CA17" s="13"/>
      <c r="CB17" s="13"/>
      <c r="CC17" s="13"/>
      <c r="CD17" s="13"/>
      <c r="CE17" s="13"/>
      <c r="CF17" s="13"/>
      <c r="CG17" s="13"/>
      <c r="CH17" s="16" t="n">
        <v>14375.502</v>
      </c>
    </row>
    <row r="18" s="9" customFormat="true" ht="12.75" hidden="false" customHeight="true" outlineLevel="0" collapsed="false">
      <c r="A18" s="13" t="s">
        <v>26</v>
      </c>
      <c r="B18" s="13"/>
      <c r="C18" s="13"/>
      <c r="D18" s="13"/>
      <c r="E18" s="13"/>
      <c r="F18" s="13"/>
      <c r="G18" s="13"/>
      <c r="H18" s="13"/>
      <c r="I18" s="14"/>
      <c r="J18" s="15" t="s">
        <v>27</v>
      </c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3" t="s">
        <v>13</v>
      </c>
      <c r="BY18" s="13"/>
      <c r="BZ18" s="13"/>
      <c r="CA18" s="13"/>
      <c r="CB18" s="13"/>
      <c r="CC18" s="13"/>
      <c r="CD18" s="13"/>
      <c r="CE18" s="13"/>
      <c r="CF18" s="13"/>
      <c r="CG18" s="13"/>
      <c r="CH18" s="16" t="n">
        <f aca="false">4362.648</f>
        <v>4362.648</v>
      </c>
    </row>
    <row r="19" s="9" customFormat="true" ht="12.75" hidden="false" customHeight="true" outlineLevel="0" collapsed="false">
      <c r="A19" s="20" t="s">
        <v>28</v>
      </c>
      <c r="B19" s="20"/>
      <c r="C19" s="20"/>
      <c r="D19" s="20"/>
      <c r="E19" s="20"/>
      <c r="F19" s="20"/>
      <c r="G19" s="20"/>
      <c r="H19" s="20"/>
      <c r="I19" s="21"/>
      <c r="J19" s="18" t="s">
        <v>29</v>
      </c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18"/>
      <c r="BF19" s="18"/>
      <c r="BG19" s="18"/>
      <c r="BH19" s="18"/>
      <c r="BI19" s="18"/>
      <c r="BJ19" s="18"/>
      <c r="BK19" s="18"/>
      <c r="BL19" s="18"/>
      <c r="BM19" s="18"/>
      <c r="BN19" s="18"/>
      <c r="BO19" s="18"/>
      <c r="BP19" s="18"/>
      <c r="BQ19" s="18"/>
      <c r="BR19" s="18"/>
      <c r="BS19" s="18"/>
      <c r="BT19" s="18"/>
      <c r="BU19" s="18"/>
      <c r="BV19" s="18"/>
      <c r="BW19" s="18"/>
      <c r="BX19" s="13" t="s">
        <v>13</v>
      </c>
      <c r="BY19" s="13"/>
      <c r="BZ19" s="13"/>
      <c r="CA19" s="13"/>
      <c r="CB19" s="13"/>
      <c r="CC19" s="13"/>
      <c r="CD19" s="13"/>
      <c r="CE19" s="13"/>
      <c r="CF19" s="13"/>
      <c r="CG19" s="13"/>
      <c r="CH19" s="16" t="n">
        <v>103307.492</v>
      </c>
    </row>
    <row r="20" s="9" customFormat="true" ht="12.75" hidden="false" customHeight="true" outlineLevel="0" collapsed="false">
      <c r="A20" s="20" t="s">
        <v>30</v>
      </c>
      <c r="B20" s="20"/>
      <c r="C20" s="20"/>
      <c r="D20" s="20"/>
      <c r="E20" s="20"/>
      <c r="F20" s="20"/>
      <c r="G20" s="20"/>
      <c r="H20" s="20"/>
      <c r="I20" s="21"/>
      <c r="J20" s="18" t="s">
        <v>31</v>
      </c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/>
      <c r="AY20" s="18"/>
      <c r="AZ20" s="18"/>
      <c r="BA20" s="18"/>
      <c r="BB20" s="18"/>
      <c r="BC20" s="18"/>
      <c r="BD20" s="18"/>
      <c r="BE20" s="18"/>
      <c r="BF20" s="18"/>
      <c r="BG20" s="18"/>
      <c r="BH20" s="18"/>
      <c r="BI20" s="18"/>
      <c r="BJ20" s="18"/>
      <c r="BK20" s="18"/>
      <c r="BL20" s="18"/>
      <c r="BM20" s="18"/>
      <c r="BN20" s="18"/>
      <c r="BO20" s="18"/>
      <c r="BP20" s="18"/>
      <c r="BQ20" s="18"/>
      <c r="BR20" s="18"/>
      <c r="BS20" s="18"/>
      <c r="BT20" s="18"/>
      <c r="BU20" s="18"/>
      <c r="BV20" s="18"/>
      <c r="BW20" s="18"/>
      <c r="BX20" s="13" t="s">
        <v>13</v>
      </c>
      <c r="BY20" s="13"/>
      <c r="BZ20" s="13"/>
      <c r="CA20" s="13"/>
      <c r="CB20" s="13"/>
      <c r="CC20" s="13"/>
      <c r="CD20" s="13"/>
      <c r="CE20" s="13"/>
      <c r="CF20" s="13"/>
      <c r="CG20" s="13"/>
      <c r="CH20" s="16" t="n">
        <f aca="false">CH21+CH27+CH32+CH37+CH48</f>
        <v>322213.462</v>
      </c>
      <c r="CI20" s="19"/>
      <c r="CJ20" s="19"/>
    </row>
    <row r="21" s="9" customFormat="true" ht="12.75" hidden="false" customHeight="true" outlineLevel="0" collapsed="false">
      <c r="A21" s="20" t="s">
        <v>32</v>
      </c>
      <c r="B21" s="20"/>
      <c r="C21" s="20"/>
      <c r="D21" s="20"/>
      <c r="E21" s="20"/>
      <c r="F21" s="20"/>
      <c r="G21" s="20"/>
      <c r="H21" s="20"/>
      <c r="I21" s="21"/>
      <c r="J21" s="18" t="s">
        <v>33</v>
      </c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  <c r="AY21" s="18"/>
      <c r="AZ21" s="18"/>
      <c r="BA21" s="18"/>
      <c r="BB21" s="18"/>
      <c r="BC21" s="18"/>
      <c r="BD21" s="18"/>
      <c r="BE21" s="18"/>
      <c r="BF21" s="18"/>
      <c r="BG21" s="18"/>
      <c r="BH21" s="18"/>
      <c r="BI21" s="18"/>
      <c r="BJ21" s="18"/>
      <c r="BK21" s="18"/>
      <c r="BL21" s="18"/>
      <c r="BM21" s="18"/>
      <c r="BN21" s="18"/>
      <c r="BO21" s="18"/>
      <c r="BP21" s="18"/>
      <c r="BQ21" s="18"/>
      <c r="BR21" s="18"/>
      <c r="BS21" s="18"/>
      <c r="BT21" s="18"/>
      <c r="BU21" s="18"/>
      <c r="BV21" s="18"/>
      <c r="BW21" s="18"/>
      <c r="BX21" s="13" t="s">
        <v>13</v>
      </c>
      <c r="BY21" s="13"/>
      <c r="BZ21" s="13"/>
      <c r="CA21" s="13"/>
      <c r="CB21" s="13"/>
      <c r="CC21" s="13"/>
      <c r="CD21" s="13"/>
      <c r="CE21" s="13"/>
      <c r="CF21" s="13"/>
      <c r="CG21" s="13"/>
      <c r="CH21" s="16" t="n">
        <f aca="false">SUM(CH22:CH26)</f>
        <v>233445.96</v>
      </c>
      <c r="CJ21" s="19"/>
    </row>
    <row r="22" s="9" customFormat="true" ht="12.75" hidden="false" customHeight="true" outlineLevel="0" collapsed="false">
      <c r="A22" s="13" t="s">
        <v>34</v>
      </c>
      <c r="B22" s="13"/>
      <c r="C22" s="13"/>
      <c r="D22" s="13"/>
      <c r="E22" s="13"/>
      <c r="F22" s="13"/>
      <c r="G22" s="13"/>
      <c r="H22" s="13"/>
      <c r="I22" s="14"/>
      <c r="J22" s="15" t="s">
        <v>35</v>
      </c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3" t="s">
        <v>13</v>
      </c>
      <c r="BY22" s="13"/>
      <c r="BZ22" s="13"/>
      <c r="CA22" s="13"/>
      <c r="CB22" s="13"/>
      <c r="CC22" s="13"/>
      <c r="CD22" s="13"/>
      <c r="CE22" s="13"/>
      <c r="CF22" s="13"/>
      <c r="CG22" s="13"/>
      <c r="CH22" s="16" t="n">
        <v>0</v>
      </c>
    </row>
    <row r="23" s="9" customFormat="true" ht="12.75" hidden="false" customHeight="true" outlineLevel="0" collapsed="false">
      <c r="A23" s="13" t="s">
        <v>36</v>
      </c>
      <c r="B23" s="13"/>
      <c r="C23" s="13"/>
      <c r="D23" s="13"/>
      <c r="E23" s="13"/>
      <c r="F23" s="13"/>
      <c r="G23" s="13"/>
      <c r="H23" s="13"/>
      <c r="I23" s="14"/>
      <c r="J23" s="15" t="s">
        <v>37</v>
      </c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3" t="s">
        <v>13</v>
      </c>
      <c r="BY23" s="13"/>
      <c r="BZ23" s="13"/>
      <c r="CA23" s="13"/>
      <c r="CB23" s="13"/>
      <c r="CC23" s="13"/>
      <c r="CD23" s="13"/>
      <c r="CE23" s="13"/>
      <c r="CF23" s="13"/>
      <c r="CG23" s="13"/>
      <c r="CH23" s="16" t="n">
        <v>232527.13</v>
      </c>
    </row>
    <row r="24" s="9" customFormat="true" ht="22.5" hidden="false" customHeight="true" outlineLevel="0" collapsed="false">
      <c r="A24" s="13" t="s">
        <v>38</v>
      </c>
      <c r="B24" s="13"/>
      <c r="C24" s="13"/>
      <c r="D24" s="13"/>
      <c r="E24" s="13"/>
      <c r="F24" s="13"/>
      <c r="G24" s="13"/>
      <c r="H24" s="13"/>
      <c r="I24" s="14"/>
      <c r="J24" s="15" t="s">
        <v>39</v>
      </c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3" t="s">
        <v>13</v>
      </c>
      <c r="BY24" s="13"/>
      <c r="BZ24" s="13"/>
      <c r="CA24" s="13"/>
      <c r="CB24" s="13"/>
      <c r="CC24" s="13"/>
      <c r="CD24" s="13"/>
      <c r="CE24" s="13"/>
      <c r="CF24" s="13"/>
      <c r="CG24" s="13"/>
      <c r="CH24" s="16" t="n">
        <v>0</v>
      </c>
    </row>
    <row r="25" s="9" customFormat="true" ht="12.75" hidden="false" customHeight="true" outlineLevel="0" collapsed="false">
      <c r="A25" s="13" t="s">
        <v>40</v>
      </c>
      <c r="B25" s="13"/>
      <c r="C25" s="13"/>
      <c r="D25" s="13"/>
      <c r="E25" s="13"/>
      <c r="F25" s="13"/>
      <c r="G25" s="13"/>
      <c r="H25" s="13"/>
      <c r="I25" s="14"/>
      <c r="J25" s="15" t="s">
        <v>41</v>
      </c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3" t="s">
        <v>13</v>
      </c>
      <c r="BY25" s="13"/>
      <c r="BZ25" s="13"/>
      <c r="CA25" s="13"/>
      <c r="CB25" s="13"/>
      <c r="CC25" s="13"/>
      <c r="CD25" s="13"/>
      <c r="CE25" s="13"/>
      <c r="CF25" s="13"/>
      <c r="CG25" s="13"/>
      <c r="CH25" s="16" t="n">
        <v>89.55</v>
      </c>
    </row>
    <row r="26" s="9" customFormat="true" ht="12.75" hidden="false" customHeight="true" outlineLevel="0" collapsed="false">
      <c r="A26" s="13" t="s">
        <v>42</v>
      </c>
      <c r="B26" s="13"/>
      <c r="C26" s="13"/>
      <c r="D26" s="13"/>
      <c r="E26" s="13"/>
      <c r="F26" s="13"/>
      <c r="G26" s="13"/>
      <c r="H26" s="13"/>
      <c r="I26" s="14"/>
      <c r="J26" s="15" t="s">
        <v>43</v>
      </c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3" t="s">
        <v>13</v>
      </c>
      <c r="BY26" s="13"/>
      <c r="BZ26" s="13"/>
      <c r="CA26" s="13"/>
      <c r="CB26" s="13"/>
      <c r="CC26" s="13"/>
      <c r="CD26" s="13"/>
      <c r="CE26" s="13"/>
      <c r="CF26" s="13"/>
      <c r="CG26" s="13"/>
      <c r="CH26" s="16" t="n">
        <v>829.28</v>
      </c>
    </row>
    <row r="27" s="9" customFormat="true" ht="12.75" hidden="false" customHeight="true" outlineLevel="0" collapsed="false">
      <c r="A27" s="20" t="s">
        <v>44</v>
      </c>
      <c r="B27" s="20"/>
      <c r="C27" s="20"/>
      <c r="D27" s="20"/>
      <c r="E27" s="20"/>
      <c r="F27" s="20"/>
      <c r="G27" s="20"/>
      <c r="H27" s="20"/>
      <c r="I27" s="21"/>
      <c r="J27" s="18" t="s">
        <v>45</v>
      </c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  <c r="BI27" s="18"/>
      <c r="BJ27" s="18"/>
      <c r="BK27" s="18"/>
      <c r="BL27" s="18"/>
      <c r="BM27" s="18"/>
      <c r="BN27" s="18"/>
      <c r="BO27" s="18"/>
      <c r="BP27" s="18"/>
      <c r="BQ27" s="18"/>
      <c r="BR27" s="18"/>
      <c r="BS27" s="18"/>
      <c r="BT27" s="18"/>
      <c r="BU27" s="18"/>
      <c r="BV27" s="18"/>
      <c r="BW27" s="18"/>
      <c r="BX27" s="13" t="s">
        <v>13</v>
      </c>
      <c r="BY27" s="13"/>
      <c r="BZ27" s="13"/>
      <c r="CA27" s="13"/>
      <c r="CB27" s="13"/>
      <c r="CC27" s="13"/>
      <c r="CD27" s="13"/>
      <c r="CE27" s="13"/>
      <c r="CF27" s="13"/>
      <c r="CG27" s="13"/>
      <c r="CH27" s="16" t="n">
        <f aca="false">SUM(CH28:CH31)</f>
        <v>1439.838</v>
      </c>
    </row>
    <row r="28" s="9" customFormat="true" ht="22.5" hidden="false" customHeight="true" outlineLevel="0" collapsed="false">
      <c r="A28" s="13" t="s">
        <v>46</v>
      </c>
      <c r="B28" s="13"/>
      <c r="C28" s="13"/>
      <c r="D28" s="13"/>
      <c r="E28" s="13"/>
      <c r="F28" s="13"/>
      <c r="G28" s="13"/>
      <c r="H28" s="13"/>
      <c r="I28" s="14"/>
      <c r="J28" s="15" t="s">
        <v>47</v>
      </c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3" t="s">
        <v>13</v>
      </c>
      <c r="BY28" s="13"/>
      <c r="BZ28" s="13"/>
      <c r="CA28" s="13"/>
      <c r="CB28" s="13"/>
      <c r="CC28" s="13"/>
      <c r="CD28" s="13"/>
      <c r="CE28" s="13"/>
      <c r="CF28" s="13"/>
      <c r="CG28" s="13"/>
      <c r="CH28" s="16" t="n">
        <v>33.8</v>
      </c>
    </row>
    <row r="29" s="9" customFormat="true" ht="12.75" hidden="false" customHeight="true" outlineLevel="0" collapsed="false">
      <c r="A29" s="13" t="s">
        <v>48</v>
      </c>
      <c r="B29" s="13"/>
      <c r="C29" s="13"/>
      <c r="D29" s="13"/>
      <c r="E29" s="13"/>
      <c r="F29" s="13"/>
      <c r="G29" s="13"/>
      <c r="H29" s="13"/>
      <c r="I29" s="14"/>
      <c r="J29" s="15" t="s">
        <v>49</v>
      </c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3" t="s">
        <v>13</v>
      </c>
      <c r="BY29" s="13"/>
      <c r="BZ29" s="13"/>
      <c r="CA29" s="13"/>
      <c r="CB29" s="13"/>
      <c r="CC29" s="13"/>
      <c r="CD29" s="13"/>
      <c r="CE29" s="13"/>
      <c r="CF29" s="13"/>
      <c r="CG29" s="13"/>
      <c r="CH29" s="16" t="n">
        <f aca="false">186.763+177.942</f>
        <v>364.705</v>
      </c>
    </row>
    <row r="30" s="9" customFormat="true" ht="12.75" hidden="false" customHeight="true" outlineLevel="0" collapsed="false">
      <c r="A30" s="13" t="s">
        <v>50</v>
      </c>
      <c r="B30" s="13"/>
      <c r="C30" s="13"/>
      <c r="D30" s="13"/>
      <c r="E30" s="13"/>
      <c r="F30" s="13"/>
      <c r="G30" s="13"/>
      <c r="H30" s="13"/>
      <c r="I30" s="14"/>
      <c r="J30" s="15" t="s">
        <v>51</v>
      </c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3" t="s">
        <v>13</v>
      </c>
      <c r="BY30" s="13"/>
      <c r="BZ30" s="13"/>
      <c r="CA30" s="13"/>
      <c r="CB30" s="13"/>
      <c r="CC30" s="13"/>
      <c r="CD30" s="13"/>
      <c r="CE30" s="13"/>
      <c r="CF30" s="13"/>
      <c r="CG30" s="13"/>
      <c r="CH30" s="16" t="n">
        <v>496.4</v>
      </c>
    </row>
    <row r="31" s="9" customFormat="true" ht="12.75" hidden="false" customHeight="true" outlineLevel="0" collapsed="false">
      <c r="A31" s="13" t="s">
        <v>52</v>
      </c>
      <c r="B31" s="13"/>
      <c r="C31" s="13"/>
      <c r="D31" s="13"/>
      <c r="E31" s="13"/>
      <c r="F31" s="13"/>
      <c r="G31" s="13"/>
      <c r="H31" s="13"/>
      <c r="I31" s="14"/>
      <c r="J31" s="15" t="s">
        <v>53</v>
      </c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3" t="s">
        <v>13</v>
      </c>
      <c r="BY31" s="13"/>
      <c r="BZ31" s="13"/>
      <c r="CA31" s="13"/>
      <c r="CB31" s="13"/>
      <c r="CC31" s="13"/>
      <c r="CD31" s="13"/>
      <c r="CE31" s="13"/>
      <c r="CF31" s="13"/>
      <c r="CG31" s="13"/>
      <c r="CH31" s="16" t="n">
        <v>544.933</v>
      </c>
    </row>
    <row r="32" s="9" customFormat="true" ht="12.75" hidden="false" customHeight="true" outlineLevel="0" collapsed="false">
      <c r="A32" s="20" t="s">
        <v>54</v>
      </c>
      <c r="B32" s="20"/>
      <c r="C32" s="20"/>
      <c r="D32" s="20"/>
      <c r="E32" s="20"/>
      <c r="F32" s="20"/>
      <c r="G32" s="20"/>
      <c r="H32" s="20"/>
      <c r="I32" s="21"/>
      <c r="J32" s="18" t="s">
        <v>55</v>
      </c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  <c r="BI32" s="18"/>
      <c r="BJ32" s="18"/>
      <c r="BK32" s="18"/>
      <c r="BL32" s="18"/>
      <c r="BM32" s="18"/>
      <c r="BN32" s="18"/>
      <c r="BO32" s="18"/>
      <c r="BP32" s="18"/>
      <c r="BQ32" s="18"/>
      <c r="BR32" s="18"/>
      <c r="BS32" s="18"/>
      <c r="BT32" s="18"/>
      <c r="BU32" s="18"/>
      <c r="BV32" s="18"/>
      <c r="BW32" s="18"/>
      <c r="BX32" s="13" t="s">
        <v>13</v>
      </c>
      <c r="BY32" s="13"/>
      <c r="BZ32" s="13"/>
      <c r="CA32" s="13"/>
      <c r="CB32" s="13"/>
      <c r="CC32" s="13"/>
      <c r="CD32" s="13"/>
      <c r="CE32" s="13"/>
      <c r="CF32" s="13"/>
      <c r="CG32" s="13"/>
      <c r="CH32" s="16" t="n">
        <f aca="false">SUM(CH33:CH36)</f>
        <v>36998.208</v>
      </c>
    </row>
    <row r="33" s="9" customFormat="true" ht="11.25" hidden="false" customHeight="true" outlineLevel="0" collapsed="false">
      <c r="A33" s="13" t="s">
        <v>56</v>
      </c>
      <c r="B33" s="13"/>
      <c r="C33" s="13"/>
      <c r="D33" s="13"/>
      <c r="E33" s="13"/>
      <c r="F33" s="13"/>
      <c r="G33" s="13"/>
      <c r="H33" s="13"/>
      <c r="I33" s="14"/>
      <c r="J33" s="15" t="s">
        <v>57</v>
      </c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3" t="s">
        <v>13</v>
      </c>
      <c r="BY33" s="13"/>
      <c r="BZ33" s="13"/>
      <c r="CA33" s="13"/>
      <c r="CB33" s="13"/>
      <c r="CC33" s="13"/>
      <c r="CD33" s="13"/>
      <c r="CE33" s="13"/>
      <c r="CF33" s="13"/>
      <c r="CG33" s="13"/>
      <c r="CH33" s="16" t="n">
        <v>36696.431</v>
      </c>
    </row>
    <row r="34" s="9" customFormat="true" ht="12.75" hidden="false" customHeight="true" outlineLevel="0" collapsed="false">
      <c r="A34" s="13" t="s">
        <v>58</v>
      </c>
      <c r="B34" s="13"/>
      <c r="C34" s="13"/>
      <c r="D34" s="13"/>
      <c r="E34" s="13"/>
      <c r="F34" s="13"/>
      <c r="G34" s="13"/>
      <c r="H34" s="13"/>
      <c r="I34" s="14"/>
      <c r="J34" s="15" t="s">
        <v>59</v>
      </c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  <c r="BW34" s="15"/>
      <c r="BX34" s="13" t="s">
        <v>13</v>
      </c>
      <c r="BY34" s="13"/>
      <c r="BZ34" s="13"/>
      <c r="CA34" s="13"/>
      <c r="CB34" s="13"/>
      <c r="CC34" s="13"/>
      <c r="CD34" s="13"/>
      <c r="CE34" s="13"/>
      <c r="CF34" s="13"/>
      <c r="CG34" s="13"/>
      <c r="CH34" s="16" t="n">
        <v>1.044</v>
      </c>
    </row>
    <row r="35" s="9" customFormat="true" ht="12.75" hidden="false" customHeight="true" outlineLevel="0" collapsed="false">
      <c r="A35" s="13" t="s">
        <v>60</v>
      </c>
      <c r="B35" s="13"/>
      <c r="C35" s="13"/>
      <c r="D35" s="13"/>
      <c r="E35" s="13"/>
      <c r="F35" s="13"/>
      <c r="G35" s="13"/>
      <c r="H35" s="13"/>
      <c r="I35" s="14"/>
      <c r="J35" s="15" t="s">
        <v>61</v>
      </c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3" t="s">
        <v>13</v>
      </c>
      <c r="BY35" s="13"/>
      <c r="BZ35" s="13"/>
      <c r="CA35" s="13"/>
      <c r="CB35" s="13"/>
      <c r="CC35" s="13"/>
      <c r="CD35" s="13"/>
      <c r="CE35" s="13"/>
      <c r="CF35" s="13"/>
      <c r="CG35" s="13"/>
      <c r="CH35" s="16" t="n">
        <v>287.293</v>
      </c>
    </row>
    <row r="36" s="9" customFormat="true" ht="12.75" hidden="false" customHeight="true" outlineLevel="0" collapsed="false">
      <c r="A36" s="13" t="s">
        <v>62</v>
      </c>
      <c r="B36" s="13"/>
      <c r="C36" s="13"/>
      <c r="D36" s="13"/>
      <c r="E36" s="13"/>
      <c r="F36" s="13"/>
      <c r="G36" s="13"/>
      <c r="H36" s="13"/>
      <c r="I36" s="14"/>
      <c r="J36" s="15" t="s">
        <v>63</v>
      </c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3" t="s">
        <v>13</v>
      </c>
      <c r="BY36" s="13"/>
      <c r="BZ36" s="13"/>
      <c r="CA36" s="13"/>
      <c r="CB36" s="13"/>
      <c r="CC36" s="13"/>
      <c r="CD36" s="13"/>
      <c r="CE36" s="13"/>
      <c r="CF36" s="13"/>
      <c r="CG36" s="13"/>
      <c r="CH36" s="16" t="n">
        <v>13.44</v>
      </c>
    </row>
    <row r="37" s="9" customFormat="true" ht="12.75" hidden="false" customHeight="true" outlineLevel="0" collapsed="false">
      <c r="A37" s="20" t="s">
        <v>64</v>
      </c>
      <c r="B37" s="20"/>
      <c r="C37" s="20"/>
      <c r="D37" s="20"/>
      <c r="E37" s="20"/>
      <c r="F37" s="20"/>
      <c r="G37" s="20"/>
      <c r="H37" s="20"/>
      <c r="I37" s="21"/>
      <c r="J37" s="18" t="s">
        <v>65</v>
      </c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  <c r="BB37" s="18"/>
      <c r="BC37" s="18"/>
      <c r="BD37" s="18"/>
      <c r="BE37" s="18"/>
      <c r="BF37" s="18"/>
      <c r="BG37" s="18"/>
      <c r="BH37" s="18"/>
      <c r="BI37" s="18"/>
      <c r="BJ37" s="18"/>
      <c r="BK37" s="18"/>
      <c r="BL37" s="18"/>
      <c r="BM37" s="18"/>
      <c r="BN37" s="18"/>
      <c r="BO37" s="18"/>
      <c r="BP37" s="18"/>
      <c r="BQ37" s="18"/>
      <c r="BR37" s="18"/>
      <c r="BS37" s="18"/>
      <c r="BT37" s="18"/>
      <c r="BU37" s="18"/>
      <c r="BV37" s="18"/>
      <c r="BW37" s="18"/>
      <c r="BX37" s="13" t="s">
        <v>13</v>
      </c>
      <c r="BY37" s="13"/>
      <c r="BZ37" s="13"/>
      <c r="CA37" s="13"/>
      <c r="CB37" s="13"/>
      <c r="CC37" s="13"/>
      <c r="CD37" s="13"/>
      <c r="CE37" s="13"/>
      <c r="CF37" s="13"/>
      <c r="CG37" s="13"/>
      <c r="CH37" s="16" t="n">
        <f aca="false">SUM(CH38:CH42)</f>
        <v>43113.829</v>
      </c>
    </row>
    <row r="38" s="9" customFormat="true" ht="11.25" hidden="false" customHeight="true" outlineLevel="0" collapsed="false">
      <c r="A38" s="13" t="s">
        <v>66</v>
      </c>
      <c r="B38" s="13"/>
      <c r="C38" s="13"/>
      <c r="D38" s="13"/>
      <c r="E38" s="13"/>
      <c r="F38" s="13"/>
      <c r="G38" s="13"/>
      <c r="H38" s="13"/>
      <c r="I38" s="14"/>
      <c r="J38" s="15" t="s">
        <v>67</v>
      </c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3" t="s">
        <v>13</v>
      </c>
      <c r="BY38" s="13"/>
      <c r="BZ38" s="13"/>
      <c r="CA38" s="13"/>
      <c r="CB38" s="13"/>
      <c r="CC38" s="13"/>
      <c r="CD38" s="13"/>
      <c r="CE38" s="13"/>
      <c r="CF38" s="13"/>
      <c r="CG38" s="13"/>
      <c r="CH38" s="16" t="n">
        <v>1500.404</v>
      </c>
    </row>
    <row r="39" s="9" customFormat="true" ht="12.75" hidden="false" customHeight="true" outlineLevel="0" collapsed="false">
      <c r="A39" s="13" t="s">
        <v>68</v>
      </c>
      <c r="B39" s="13"/>
      <c r="C39" s="13"/>
      <c r="D39" s="13"/>
      <c r="E39" s="13"/>
      <c r="F39" s="13"/>
      <c r="G39" s="13"/>
      <c r="H39" s="13"/>
      <c r="I39" s="14"/>
      <c r="J39" s="15" t="s">
        <v>69</v>
      </c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  <c r="BF39" s="15"/>
      <c r="BG39" s="15"/>
      <c r="BH39" s="15"/>
      <c r="BI39" s="15"/>
      <c r="BJ39" s="15"/>
      <c r="BK39" s="15"/>
      <c r="BL39" s="15"/>
      <c r="BM39" s="15"/>
      <c r="BN39" s="15"/>
      <c r="BO39" s="15"/>
      <c r="BP39" s="15"/>
      <c r="BQ39" s="15"/>
      <c r="BR39" s="15"/>
      <c r="BS39" s="15"/>
      <c r="BT39" s="15"/>
      <c r="BU39" s="15"/>
      <c r="BV39" s="15"/>
      <c r="BW39" s="15"/>
      <c r="BX39" s="13" t="s">
        <v>13</v>
      </c>
      <c r="BY39" s="13"/>
      <c r="BZ39" s="13"/>
      <c r="CA39" s="13"/>
      <c r="CB39" s="13"/>
      <c r="CC39" s="13"/>
      <c r="CD39" s="13"/>
      <c r="CE39" s="13"/>
      <c r="CF39" s="13"/>
      <c r="CG39" s="13"/>
      <c r="CH39" s="16" t="n">
        <v>3317.053</v>
      </c>
    </row>
    <row r="40" s="9" customFormat="true" ht="12.75" hidden="false" customHeight="true" outlineLevel="0" collapsed="false">
      <c r="A40" s="13" t="s">
        <v>70</v>
      </c>
      <c r="B40" s="13"/>
      <c r="C40" s="13"/>
      <c r="D40" s="13"/>
      <c r="E40" s="13"/>
      <c r="F40" s="13"/>
      <c r="G40" s="13"/>
      <c r="H40" s="13"/>
      <c r="I40" s="14"/>
      <c r="J40" s="15" t="s">
        <v>71</v>
      </c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  <c r="BF40" s="15"/>
      <c r="BG40" s="15"/>
      <c r="BH40" s="15"/>
      <c r="BI40" s="15"/>
      <c r="BJ40" s="15"/>
      <c r="BK40" s="15"/>
      <c r="BL40" s="15"/>
      <c r="BM40" s="15"/>
      <c r="BN40" s="15"/>
      <c r="BO40" s="15"/>
      <c r="BP40" s="15"/>
      <c r="BQ40" s="15"/>
      <c r="BR40" s="15"/>
      <c r="BS40" s="15"/>
      <c r="BT40" s="15"/>
      <c r="BU40" s="15"/>
      <c r="BV40" s="15"/>
      <c r="BW40" s="15"/>
      <c r="BX40" s="13" t="s">
        <v>13</v>
      </c>
      <c r="BY40" s="13"/>
      <c r="BZ40" s="13"/>
      <c r="CA40" s="13"/>
      <c r="CB40" s="13"/>
      <c r="CC40" s="13"/>
      <c r="CD40" s="13"/>
      <c r="CE40" s="13"/>
      <c r="CF40" s="13"/>
      <c r="CG40" s="13"/>
      <c r="CH40" s="16" t="n">
        <v>3031.574</v>
      </c>
    </row>
    <row r="41" s="9" customFormat="true" ht="12.75" hidden="false" customHeight="true" outlineLevel="0" collapsed="false">
      <c r="A41" s="13" t="s">
        <v>72</v>
      </c>
      <c r="B41" s="13"/>
      <c r="C41" s="13"/>
      <c r="D41" s="13"/>
      <c r="E41" s="13"/>
      <c r="F41" s="13"/>
      <c r="G41" s="13"/>
      <c r="H41" s="13"/>
      <c r="I41" s="14"/>
      <c r="J41" s="15" t="s">
        <v>73</v>
      </c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  <c r="BF41" s="15"/>
      <c r="BG41" s="15"/>
      <c r="BH41" s="15"/>
      <c r="BI41" s="15"/>
      <c r="BJ41" s="15"/>
      <c r="BK41" s="15"/>
      <c r="BL41" s="15"/>
      <c r="BM41" s="15"/>
      <c r="BN41" s="15"/>
      <c r="BO41" s="15"/>
      <c r="BP41" s="15"/>
      <c r="BQ41" s="15"/>
      <c r="BR41" s="15"/>
      <c r="BS41" s="15"/>
      <c r="BT41" s="15"/>
      <c r="BU41" s="15"/>
      <c r="BV41" s="15"/>
      <c r="BW41" s="15"/>
      <c r="BX41" s="13" t="s">
        <v>13</v>
      </c>
      <c r="BY41" s="13"/>
      <c r="BZ41" s="13"/>
      <c r="CA41" s="13"/>
      <c r="CB41" s="13"/>
      <c r="CC41" s="13"/>
      <c r="CD41" s="13"/>
      <c r="CE41" s="13"/>
      <c r="CF41" s="13"/>
      <c r="CG41" s="13"/>
      <c r="CH41" s="16" t="n">
        <v>174.799</v>
      </c>
    </row>
    <row r="42" s="9" customFormat="true" ht="11.25" hidden="false" customHeight="true" outlineLevel="0" collapsed="false">
      <c r="A42" s="13" t="s">
        <v>74</v>
      </c>
      <c r="B42" s="13"/>
      <c r="C42" s="13"/>
      <c r="D42" s="13"/>
      <c r="E42" s="13"/>
      <c r="F42" s="13"/>
      <c r="G42" s="13"/>
      <c r="H42" s="13"/>
      <c r="I42" s="14"/>
      <c r="J42" s="15" t="s">
        <v>75</v>
      </c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  <c r="BF42" s="15"/>
      <c r="BG42" s="15"/>
      <c r="BH42" s="15"/>
      <c r="BI42" s="15"/>
      <c r="BJ42" s="15"/>
      <c r="BK42" s="15"/>
      <c r="BL42" s="15"/>
      <c r="BM42" s="15"/>
      <c r="BN42" s="15"/>
      <c r="BO42" s="15"/>
      <c r="BP42" s="15"/>
      <c r="BQ42" s="15"/>
      <c r="BR42" s="15"/>
      <c r="BS42" s="15"/>
      <c r="BT42" s="15"/>
      <c r="BU42" s="15"/>
      <c r="BV42" s="15"/>
      <c r="BW42" s="15"/>
      <c r="BX42" s="13" t="s">
        <v>13</v>
      </c>
      <c r="BY42" s="13"/>
      <c r="BZ42" s="13"/>
      <c r="CA42" s="13"/>
      <c r="CB42" s="13"/>
      <c r="CC42" s="13"/>
      <c r="CD42" s="13"/>
      <c r="CE42" s="13"/>
      <c r="CF42" s="13"/>
      <c r="CG42" s="13"/>
      <c r="CH42" s="16" t="n">
        <f aca="false">CH43+CH44+CH45+CH46</f>
        <v>35089.999</v>
      </c>
    </row>
    <row r="43" s="9" customFormat="true" ht="11.25" hidden="false" customHeight="true" outlineLevel="0" collapsed="false">
      <c r="A43" s="13" t="s">
        <v>76</v>
      </c>
      <c r="B43" s="13"/>
      <c r="C43" s="13"/>
      <c r="D43" s="13"/>
      <c r="E43" s="13"/>
      <c r="F43" s="13"/>
      <c r="G43" s="13"/>
      <c r="H43" s="13"/>
      <c r="I43" s="14"/>
      <c r="J43" s="15" t="s">
        <v>77</v>
      </c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  <c r="BF43" s="15"/>
      <c r="BG43" s="15"/>
      <c r="BH43" s="15"/>
      <c r="BI43" s="15"/>
      <c r="BJ43" s="15"/>
      <c r="BK43" s="15"/>
      <c r="BL43" s="15"/>
      <c r="BM43" s="15"/>
      <c r="BN43" s="15"/>
      <c r="BO43" s="15"/>
      <c r="BP43" s="15"/>
      <c r="BQ43" s="15"/>
      <c r="BR43" s="15"/>
      <c r="BS43" s="15"/>
      <c r="BT43" s="15"/>
      <c r="BU43" s="15"/>
      <c r="BV43" s="15"/>
      <c r="BW43" s="15"/>
      <c r="BX43" s="13" t="s">
        <v>13</v>
      </c>
      <c r="BY43" s="13"/>
      <c r="BZ43" s="13"/>
      <c r="CA43" s="13"/>
      <c r="CB43" s="13"/>
      <c r="CC43" s="13"/>
      <c r="CD43" s="13"/>
      <c r="CE43" s="13"/>
      <c r="CF43" s="13"/>
      <c r="CG43" s="13"/>
      <c r="CH43" s="16" t="n">
        <v>21075.69</v>
      </c>
    </row>
    <row r="44" s="9" customFormat="true" ht="22.5" hidden="false" customHeight="true" outlineLevel="0" collapsed="false">
      <c r="A44" s="13" t="s">
        <v>78</v>
      </c>
      <c r="B44" s="13"/>
      <c r="C44" s="13"/>
      <c r="D44" s="13"/>
      <c r="E44" s="13"/>
      <c r="F44" s="13"/>
      <c r="G44" s="13"/>
      <c r="H44" s="13"/>
      <c r="I44" s="14"/>
      <c r="J44" s="15" t="s">
        <v>79</v>
      </c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  <c r="BF44" s="15"/>
      <c r="BG44" s="15"/>
      <c r="BH44" s="15"/>
      <c r="BI44" s="15"/>
      <c r="BJ44" s="15"/>
      <c r="BK44" s="15"/>
      <c r="BL44" s="15"/>
      <c r="BM44" s="15"/>
      <c r="BN44" s="15"/>
      <c r="BO44" s="15"/>
      <c r="BP44" s="15"/>
      <c r="BQ44" s="15"/>
      <c r="BR44" s="15"/>
      <c r="BS44" s="15"/>
      <c r="BT44" s="15"/>
      <c r="BU44" s="15"/>
      <c r="BV44" s="15"/>
      <c r="BW44" s="15"/>
      <c r="BX44" s="13" t="s">
        <v>13</v>
      </c>
      <c r="BY44" s="13"/>
      <c r="BZ44" s="13"/>
      <c r="CA44" s="13"/>
      <c r="CB44" s="13"/>
      <c r="CC44" s="13"/>
      <c r="CD44" s="13"/>
      <c r="CE44" s="13"/>
      <c r="CF44" s="13"/>
      <c r="CG44" s="13"/>
      <c r="CH44" s="16" t="n">
        <v>0</v>
      </c>
    </row>
    <row r="45" s="9" customFormat="true" ht="11.25" hidden="false" customHeight="true" outlineLevel="0" collapsed="false">
      <c r="A45" s="13" t="s">
        <v>80</v>
      </c>
      <c r="B45" s="13"/>
      <c r="C45" s="13"/>
      <c r="D45" s="13"/>
      <c r="E45" s="13"/>
      <c r="F45" s="13"/>
      <c r="G45" s="13"/>
      <c r="H45" s="13"/>
      <c r="I45" s="14"/>
      <c r="J45" s="15" t="s">
        <v>81</v>
      </c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  <c r="BF45" s="15"/>
      <c r="BG45" s="15"/>
      <c r="BH45" s="15"/>
      <c r="BI45" s="15"/>
      <c r="BJ45" s="15"/>
      <c r="BK45" s="15"/>
      <c r="BL45" s="15"/>
      <c r="BM45" s="15"/>
      <c r="BN45" s="15"/>
      <c r="BO45" s="15"/>
      <c r="BP45" s="15"/>
      <c r="BQ45" s="15"/>
      <c r="BR45" s="15"/>
      <c r="BS45" s="15"/>
      <c r="BT45" s="15"/>
      <c r="BU45" s="15"/>
      <c r="BV45" s="15"/>
      <c r="BW45" s="15"/>
      <c r="BX45" s="13" t="s">
        <v>13</v>
      </c>
      <c r="BY45" s="13"/>
      <c r="BZ45" s="13"/>
      <c r="CA45" s="13"/>
      <c r="CB45" s="13"/>
      <c r="CC45" s="13"/>
      <c r="CD45" s="13"/>
      <c r="CE45" s="13"/>
      <c r="CF45" s="13"/>
      <c r="CG45" s="13"/>
      <c r="CH45" s="16" t="n">
        <v>2046</v>
      </c>
    </row>
    <row r="46" s="9" customFormat="true" ht="11.25" hidden="false" customHeight="true" outlineLevel="0" collapsed="false">
      <c r="A46" s="13" t="s">
        <v>82</v>
      </c>
      <c r="B46" s="13"/>
      <c r="C46" s="13"/>
      <c r="D46" s="13"/>
      <c r="E46" s="13"/>
      <c r="F46" s="13"/>
      <c r="G46" s="13"/>
      <c r="H46" s="13"/>
      <c r="I46" s="14"/>
      <c r="J46" s="15" t="s">
        <v>27</v>
      </c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  <c r="BF46" s="15"/>
      <c r="BG46" s="15"/>
      <c r="BH46" s="15"/>
      <c r="BI46" s="15"/>
      <c r="BJ46" s="15"/>
      <c r="BK46" s="15"/>
      <c r="BL46" s="15"/>
      <c r="BM46" s="15"/>
      <c r="BN46" s="15"/>
      <c r="BO46" s="15"/>
      <c r="BP46" s="15"/>
      <c r="BQ46" s="15"/>
      <c r="BR46" s="15"/>
      <c r="BS46" s="15"/>
      <c r="BT46" s="15"/>
      <c r="BU46" s="15"/>
      <c r="BV46" s="15"/>
      <c r="BW46" s="15"/>
      <c r="BX46" s="13" t="s">
        <v>13</v>
      </c>
      <c r="BY46" s="13"/>
      <c r="BZ46" s="13"/>
      <c r="CA46" s="13"/>
      <c r="CB46" s="13"/>
      <c r="CC46" s="13"/>
      <c r="CD46" s="13"/>
      <c r="CE46" s="13"/>
      <c r="CF46" s="13"/>
      <c r="CG46" s="13"/>
      <c r="CH46" s="16" t="n">
        <f aca="false">755.43+38.32+180+1398.598+1978.17+805.84+3952.55+2658.735+200.666</f>
        <v>11968.309</v>
      </c>
      <c r="CI46" s="22"/>
      <c r="CJ46" s="22"/>
      <c r="CK46" s="22"/>
      <c r="CL46" s="22"/>
      <c r="CM46" s="22"/>
      <c r="CN46" s="22"/>
      <c r="CO46" s="22"/>
      <c r="CP46" s="22"/>
      <c r="CQ46" s="22"/>
      <c r="CR46" s="22"/>
      <c r="CS46" s="22"/>
      <c r="CT46" s="22"/>
      <c r="CU46" s="22"/>
      <c r="CV46" s="22"/>
      <c r="CW46" s="22"/>
      <c r="CX46" s="22"/>
      <c r="CY46" s="22"/>
      <c r="CZ46" s="22"/>
      <c r="DA46" s="22"/>
      <c r="DB46" s="22"/>
    </row>
    <row r="47" s="9" customFormat="true" ht="11.25" hidden="false" customHeight="true" outlineLevel="0" collapsed="false">
      <c r="A47" s="20" t="s">
        <v>83</v>
      </c>
      <c r="B47" s="20"/>
      <c r="C47" s="20"/>
      <c r="D47" s="20"/>
      <c r="E47" s="20"/>
      <c r="F47" s="20"/>
      <c r="G47" s="20"/>
      <c r="H47" s="20"/>
      <c r="I47" s="21"/>
      <c r="J47" s="18" t="s">
        <v>84</v>
      </c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  <c r="BC47" s="18"/>
      <c r="BD47" s="18"/>
      <c r="BE47" s="18"/>
      <c r="BF47" s="18"/>
      <c r="BG47" s="18"/>
      <c r="BH47" s="18"/>
      <c r="BI47" s="18"/>
      <c r="BJ47" s="18"/>
      <c r="BK47" s="18"/>
      <c r="BL47" s="18"/>
      <c r="BM47" s="18"/>
      <c r="BN47" s="18"/>
      <c r="BO47" s="18"/>
      <c r="BP47" s="18"/>
      <c r="BQ47" s="18"/>
      <c r="BR47" s="18"/>
      <c r="BS47" s="18"/>
      <c r="BT47" s="18"/>
      <c r="BU47" s="18"/>
      <c r="BV47" s="18"/>
      <c r="BW47" s="18"/>
      <c r="BX47" s="13" t="s">
        <v>13</v>
      </c>
      <c r="BY47" s="13"/>
      <c r="BZ47" s="13"/>
      <c r="CA47" s="13"/>
      <c r="CB47" s="13"/>
      <c r="CC47" s="13"/>
      <c r="CD47" s="13"/>
      <c r="CE47" s="13"/>
      <c r="CF47" s="13"/>
      <c r="CG47" s="13"/>
      <c r="CH47" s="16" t="n">
        <v>0</v>
      </c>
    </row>
    <row r="48" s="9" customFormat="true" ht="11.25" hidden="false" customHeight="true" outlineLevel="0" collapsed="false">
      <c r="A48" s="20" t="s">
        <v>85</v>
      </c>
      <c r="B48" s="20"/>
      <c r="C48" s="20"/>
      <c r="D48" s="20"/>
      <c r="E48" s="20"/>
      <c r="F48" s="20"/>
      <c r="G48" s="20"/>
      <c r="H48" s="20"/>
      <c r="I48" s="21"/>
      <c r="J48" s="18" t="s">
        <v>86</v>
      </c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/>
      <c r="AY48" s="18"/>
      <c r="AZ48" s="18"/>
      <c r="BA48" s="18"/>
      <c r="BB48" s="18"/>
      <c r="BC48" s="18"/>
      <c r="BD48" s="18"/>
      <c r="BE48" s="18"/>
      <c r="BF48" s="18"/>
      <c r="BG48" s="18"/>
      <c r="BH48" s="18"/>
      <c r="BI48" s="18"/>
      <c r="BJ48" s="18"/>
      <c r="BK48" s="18"/>
      <c r="BL48" s="18"/>
      <c r="BM48" s="18"/>
      <c r="BN48" s="18"/>
      <c r="BO48" s="18"/>
      <c r="BP48" s="18"/>
      <c r="BQ48" s="18"/>
      <c r="BR48" s="18"/>
      <c r="BS48" s="18"/>
      <c r="BT48" s="18"/>
      <c r="BU48" s="18"/>
      <c r="BV48" s="18"/>
      <c r="BW48" s="18"/>
      <c r="BX48" s="13" t="s">
        <v>13</v>
      </c>
      <c r="BY48" s="13"/>
      <c r="BZ48" s="13"/>
      <c r="CA48" s="13"/>
      <c r="CB48" s="13"/>
      <c r="CC48" s="13"/>
      <c r="CD48" s="13"/>
      <c r="CE48" s="13"/>
      <c r="CF48" s="13"/>
      <c r="CG48" s="13"/>
      <c r="CH48" s="16" t="n">
        <f aca="false">SUM(CH49:CH54)</f>
        <v>7215.627</v>
      </c>
    </row>
    <row r="49" s="9" customFormat="true" ht="11.25" hidden="false" customHeight="true" outlineLevel="0" collapsed="false">
      <c r="A49" s="13" t="s">
        <v>87</v>
      </c>
      <c r="B49" s="13"/>
      <c r="C49" s="13"/>
      <c r="D49" s="13"/>
      <c r="E49" s="13"/>
      <c r="F49" s="13"/>
      <c r="G49" s="13"/>
      <c r="H49" s="13"/>
      <c r="I49" s="14"/>
      <c r="J49" s="15" t="s">
        <v>88</v>
      </c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  <c r="BF49" s="15"/>
      <c r="BG49" s="15"/>
      <c r="BH49" s="15"/>
      <c r="BI49" s="15"/>
      <c r="BJ49" s="15"/>
      <c r="BK49" s="15"/>
      <c r="BL49" s="15"/>
      <c r="BM49" s="15"/>
      <c r="BN49" s="15"/>
      <c r="BO49" s="15"/>
      <c r="BP49" s="15"/>
      <c r="BQ49" s="15"/>
      <c r="BR49" s="15"/>
      <c r="BS49" s="15"/>
      <c r="BT49" s="15"/>
      <c r="BU49" s="15"/>
      <c r="BV49" s="15"/>
      <c r="BW49" s="15"/>
      <c r="BX49" s="13" t="s">
        <v>13</v>
      </c>
      <c r="BY49" s="13"/>
      <c r="BZ49" s="13"/>
      <c r="CA49" s="13"/>
      <c r="CB49" s="13"/>
      <c r="CC49" s="13"/>
      <c r="CD49" s="13"/>
      <c r="CE49" s="13"/>
      <c r="CF49" s="13"/>
      <c r="CG49" s="13"/>
      <c r="CH49" s="16" t="n">
        <v>1573.806</v>
      </c>
    </row>
    <row r="50" s="9" customFormat="true" ht="11.25" hidden="false" customHeight="true" outlineLevel="0" collapsed="false">
      <c r="A50" s="13" t="s">
        <v>89</v>
      </c>
      <c r="B50" s="13"/>
      <c r="C50" s="13"/>
      <c r="D50" s="13"/>
      <c r="E50" s="13"/>
      <c r="F50" s="13"/>
      <c r="G50" s="13"/>
      <c r="H50" s="13"/>
      <c r="I50" s="14"/>
      <c r="J50" s="15" t="s">
        <v>90</v>
      </c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  <c r="BF50" s="15"/>
      <c r="BG50" s="15"/>
      <c r="BH50" s="15"/>
      <c r="BI50" s="15"/>
      <c r="BJ50" s="15"/>
      <c r="BK50" s="15"/>
      <c r="BL50" s="15"/>
      <c r="BM50" s="15"/>
      <c r="BN50" s="15"/>
      <c r="BO50" s="15"/>
      <c r="BP50" s="15"/>
      <c r="BQ50" s="15"/>
      <c r="BR50" s="15"/>
      <c r="BS50" s="15"/>
      <c r="BT50" s="15"/>
      <c r="BU50" s="15"/>
      <c r="BV50" s="15"/>
      <c r="BW50" s="15"/>
      <c r="BX50" s="13" t="s">
        <v>13</v>
      </c>
      <c r="BY50" s="13"/>
      <c r="BZ50" s="13"/>
      <c r="CA50" s="13"/>
      <c r="CB50" s="13"/>
      <c r="CC50" s="13"/>
      <c r="CD50" s="13"/>
      <c r="CE50" s="13"/>
      <c r="CF50" s="13"/>
      <c r="CG50" s="13"/>
      <c r="CH50" s="16" t="n">
        <f aca="false">2063.31+1760</f>
        <v>3823.31</v>
      </c>
    </row>
    <row r="51" s="9" customFormat="true" ht="11.25" hidden="false" customHeight="true" outlineLevel="0" collapsed="false">
      <c r="A51" s="13" t="s">
        <v>91</v>
      </c>
      <c r="B51" s="13"/>
      <c r="C51" s="13"/>
      <c r="D51" s="13"/>
      <c r="E51" s="13"/>
      <c r="F51" s="13"/>
      <c r="G51" s="13"/>
      <c r="H51" s="13"/>
      <c r="I51" s="14"/>
      <c r="J51" s="15" t="s">
        <v>92</v>
      </c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  <c r="BF51" s="15"/>
      <c r="BG51" s="15"/>
      <c r="BH51" s="15"/>
      <c r="BI51" s="15"/>
      <c r="BJ51" s="15"/>
      <c r="BK51" s="15"/>
      <c r="BL51" s="15"/>
      <c r="BM51" s="15"/>
      <c r="BN51" s="15"/>
      <c r="BO51" s="15"/>
      <c r="BP51" s="15"/>
      <c r="BQ51" s="15"/>
      <c r="BR51" s="15"/>
      <c r="BS51" s="15"/>
      <c r="BT51" s="15"/>
      <c r="BU51" s="15"/>
      <c r="BV51" s="15"/>
      <c r="BW51" s="15"/>
      <c r="BX51" s="13" t="s">
        <v>13</v>
      </c>
      <c r="BY51" s="13"/>
      <c r="BZ51" s="13"/>
      <c r="CA51" s="13"/>
      <c r="CB51" s="13"/>
      <c r="CC51" s="13"/>
      <c r="CD51" s="13"/>
      <c r="CE51" s="13"/>
      <c r="CF51" s="13"/>
      <c r="CG51" s="13"/>
      <c r="CH51" s="16" t="n">
        <v>1199.846</v>
      </c>
    </row>
    <row r="52" s="9" customFormat="true" ht="11.25" hidden="false" customHeight="true" outlineLevel="0" collapsed="false">
      <c r="A52" s="13" t="s">
        <v>93</v>
      </c>
      <c r="B52" s="13"/>
      <c r="C52" s="13"/>
      <c r="D52" s="13"/>
      <c r="E52" s="13"/>
      <c r="F52" s="13"/>
      <c r="G52" s="13"/>
      <c r="H52" s="13"/>
      <c r="I52" s="14"/>
      <c r="J52" s="15" t="s">
        <v>94</v>
      </c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  <c r="BI52" s="15"/>
      <c r="BJ52" s="15"/>
      <c r="BK52" s="15"/>
      <c r="BL52" s="15"/>
      <c r="BM52" s="15"/>
      <c r="BN52" s="15"/>
      <c r="BO52" s="15"/>
      <c r="BP52" s="15"/>
      <c r="BQ52" s="15"/>
      <c r="BR52" s="15"/>
      <c r="BS52" s="15"/>
      <c r="BT52" s="15"/>
      <c r="BU52" s="15"/>
      <c r="BV52" s="15"/>
      <c r="BW52" s="15"/>
      <c r="BX52" s="13" t="s">
        <v>13</v>
      </c>
      <c r="BY52" s="13"/>
      <c r="BZ52" s="13"/>
      <c r="CA52" s="13"/>
      <c r="CB52" s="13"/>
      <c r="CC52" s="13"/>
      <c r="CD52" s="13"/>
      <c r="CE52" s="13"/>
      <c r="CF52" s="13"/>
      <c r="CG52" s="13"/>
      <c r="CH52" s="16" t="n">
        <v>0</v>
      </c>
    </row>
    <row r="53" s="9" customFormat="true" ht="11.25" hidden="false" customHeight="true" outlineLevel="0" collapsed="false">
      <c r="A53" s="13" t="s">
        <v>95</v>
      </c>
      <c r="B53" s="13"/>
      <c r="C53" s="13"/>
      <c r="D53" s="13"/>
      <c r="E53" s="13"/>
      <c r="F53" s="13"/>
      <c r="G53" s="13"/>
      <c r="H53" s="13"/>
      <c r="I53" s="14"/>
      <c r="J53" s="15" t="s">
        <v>96</v>
      </c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  <c r="BI53" s="15"/>
      <c r="BJ53" s="15"/>
      <c r="BK53" s="15"/>
      <c r="BL53" s="15"/>
      <c r="BM53" s="15"/>
      <c r="BN53" s="15"/>
      <c r="BO53" s="15"/>
      <c r="BP53" s="15"/>
      <c r="BQ53" s="15"/>
      <c r="BR53" s="15"/>
      <c r="BS53" s="15"/>
      <c r="BT53" s="15"/>
      <c r="BU53" s="15"/>
      <c r="BV53" s="15"/>
      <c r="BW53" s="15"/>
      <c r="BX53" s="13" t="s">
        <v>13</v>
      </c>
      <c r="BY53" s="13"/>
      <c r="BZ53" s="13"/>
      <c r="CA53" s="13"/>
      <c r="CB53" s="13"/>
      <c r="CC53" s="13"/>
      <c r="CD53" s="13"/>
      <c r="CE53" s="13"/>
      <c r="CF53" s="13"/>
      <c r="CG53" s="13"/>
      <c r="CH53" s="16" t="n">
        <v>0</v>
      </c>
    </row>
    <row r="54" s="9" customFormat="true" ht="11.25" hidden="false" customHeight="true" outlineLevel="0" collapsed="false">
      <c r="A54" s="13" t="s">
        <v>97</v>
      </c>
      <c r="B54" s="13"/>
      <c r="C54" s="13"/>
      <c r="D54" s="13"/>
      <c r="E54" s="13"/>
      <c r="F54" s="13"/>
      <c r="G54" s="13"/>
      <c r="H54" s="13"/>
      <c r="I54" s="14"/>
      <c r="J54" s="15" t="s">
        <v>27</v>
      </c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  <c r="BF54" s="15"/>
      <c r="BG54" s="15"/>
      <c r="BH54" s="15"/>
      <c r="BI54" s="15"/>
      <c r="BJ54" s="15"/>
      <c r="BK54" s="15"/>
      <c r="BL54" s="15"/>
      <c r="BM54" s="15"/>
      <c r="BN54" s="15"/>
      <c r="BO54" s="15"/>
      <c r="BP54" s="15"/>
      <c r="BQ54" s="15"/>
      <c r="BR54" s="15"/>
      <c r="BS54" s="15"/>
      <c r="BT54" s="15"/>
      <c r="BU54" s="15"/>
      <c r="BV54" s="15"/>
      <c r="BW54" s="15"/>
      <c r="BX54" s="13" t="s">
        <v>13</v>
      </c>
      <c r="BY54" s="13"/>
      <c r="BZ54" s="13"/>
      <c r="CA54" s="13"/>
      <c r="CB54" s="13"/>
      <c r="CC54" s="13"/>
      <c r="CD54" s="13"/>
      <c r="CE54" s="13"/>
      <c r="CF54" s="13"/>
      <c r="CG54" s="13"/>
      <c r="CH54" s="16" t="n">
        <f aca="false">153.332+15.333+450</f>
        <v>618.665</v>
      </c>
    </row>
    <row r="55" s="9" customFormat="true" ht="11.25" hidden="false" customHeight="true" outlineLevel="0" collapsed="false">
      <c r="A55" s="20" t="n">
        <v>2</v>
      </c>
      <c r="B55" s="20"/>
      <c r="C55" s="20"/>
      <c r="D55" s="20"/>
      <c r="E55" s="20"/>
      <c r="F55" s="20"/>
      <c r="G55" s="20"/>
      <c r="H55" s="20"/>
      <c r="I55" s="21"/>
      <c r="J55" s="18" t="s">
        <v>98</v>
      </c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8"/>
      <c r="AV55" s="18"/>
      <c r="AW55" s="18"/>
      <c r="AX55" s="18"/>
      <c r="AY55" s="18"/>
      <c r="AZ55" s="18"/>
      <c r="BA55" s="18"/>
      <c r="BB55" s="18"/>
      <c r="BC55" s="18"/>
      <c r="BD55" s="18"/>
      <c r="BE55" s="18"/>
      <c r="BF55" s="18"/>
      <c r="BG55" s="18"/>
      <c r="BH55" s="18"/>
      <c r="BI55" s="18"/>
      <c r="BJ55" s="18"/>
      <c r="BK55" s="18"/>
      <c r="BL55" s="18"/>
      <c r="BM55" s="18"/>
      <c r="BN55" s="18"/>
      <c r="BO55" s="18"/>
      <c r="BP55" s="18"/>
      <c r="BQ55" s="18"/>
      <c r="BR55" s="18"/>
      <c r="BS55" s="18"/>
      <c r="BT55" s="18"/>
      <c r="BU55" s="18"/>
      <c r="BV55" s="18"/>
      <c r="BW55" s="18"/>
      <c r="BX55" s="13" t="s">
        <v>13</v>
      </c>
      <c r="BY55" s="13"/>
      <c r="BZ55" s="13"/>
      <c r="CA55" s="13"/>
      <c r="CB55" s="13"/>
      <c r="CC55" s="13"/>
      <c r="CD55" s="13"/>
      <c r="CE55" s="13"/>
      <c r="CF55" s="13"/>
      <c r="CG55" s="13"/>
      <c r="CH55" s="16" t="n">
        <v>0</v>
      </c>
    </row>
    <row r="56" s="9" customFormat="true" ht="11.25" hidden="false" customHeight="true" outlineLevel="0" collapsed="false">
      <c r="A56" s="20" t="n">
        <v>3</v>
      </c>
      <c r="B56" s="20"/>
      <c r="C56" s="20"/>
      <c r="D56" s="20"/>
      <c r="E56" s="20"/>
      <c r="F56" s="20"/>
      <c r="G56" s="20"/>
      <c r="H56" s="20"/>
      <c r="I56" s="21"/>
      <c r="J56" s="18" t="s">
        <v>99</v>
      </c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8"/>
      <c r="AN56" s="18"/>
      <c r="AO56" s="18"/>
      <c r="AP56" s="18"/>
      <c r="AQ56" s="18"/>
      <c r="AR56" s="18"/>
      <c r="AS56" s="18"/>
      <c r="AT56" s="18"/>
      <c r="AU56" s="18"/>
      <c r="AV56" s="18"/>
      <c r="AW56" s="18"/>
      <c r="AX56" s="18"/>
      <c r="AY56" s="18"/>
      <c r="AZ56" s="18"/>
      <c r="BA56" s="18"/>
      <c r="BB56" s="18"/>
      <c r="BC56" s="18"/>
      <c r="BD56" s="18"/>
      <c r="BE56" s="18"/>
      <c r="BF56" s="18"/>
      <c r="BG56" s="18"/>
      <c r="BH56" s="18"/>
      <c r="BI56" s="18"/>
      <c r="BJ56" s="18"/>
      <c r="BK56" s="18"/>
      <c r="BL56" s="18"/>
      <c r="BM56" s="18"/>
      <c r="BN56" s="18"/>
      <c r="BO56" s="18"/>
      <c r="BP56" s="18"/>
      <c r="BQ56" s="18"/>
      <c r="BR56" s="18"/>
      <c r="BS56" s="18"/>
      <c r="BT56" s="18"/>
      <c r="BU56" s="18"/>
      <c r="BV56" s="18"/>
      <c r="BW56" s="18"/>
      <c r="BX56" s="13" t="s">
        <v>13</v>
      </c>
      <c r="BY56" s="13"/>
      <c r="BZ56" s="13"/>
      <c r="CA56" s="13"/>
      <c r="CB56" s="13"/>
      <c r="CC56" s="13"/>
      <c r="CD56" s="13"/>
      <c r="CE56" s="13"/>
      <c r="CF56" s="13"/>
      <c r="CG56" s="13"/>
      <c r="CH56" s="16" t="n">
        <f aca="false">SUM(CH57:CH61)</f>
        <v>15280.717</v>
      </c>
    </row>
    <row r="57" s="9" customFormat="true" ht="11.25" hidden="false" customHeight="true" outlineLevel="0" collapsed="false">
      <c r="A57" s="13" t="s">
        <v>100</v>
      </c>
      <c r="B57" s="13"/>
      <c r="C57" s="13"/>
      <c r="D57" s="13"/>
      <c r="E57" s="13"/>
      <c r="F57" s="13"/>
      <c r="G57" s="13"/>
      <c r="H57" s="13"/>
      <c r="I57" s="14"/>
      <c r="J57" s="15" t="s">
        <v>101</v>
      </c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O57" s="15"/>
      <c r="AP57" s="15"/>
      <c r="AQ57" s="15"/>
      <c r="AR57" s="15"/>
      <c r="AS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  <c r="BF57" s="15"/>
      <c r="BG57" s="15"/>
      <c r="BH57" s="15"/>
      <c r="BI57" s="15"/>
      <c r="BJ57" s="15"/>
      <c r="BK57" s="15"/>
      <c r="BL57" s="15"/>
      <c r="BM57" s="15"/>
      <c r="BN57" s="15"/>
      <c r="BO57" s="15"/>
      <c r="BP57" s="15"/>
      <c r="BQ57" s="15"/>
      <c r="BR57" s="15"/>
      <c r="BS57" s="15"/>
      <c r="BT57" s="15"/>
      <c r="BU57" s="15"/>
      <c r="BV57" s="15"/>
      <c r="BW57" s="15"/>
      <c r="BX57" s="13" t="s">
        <v>13</v>
      </c>
      <c r="BY57" s="13"/>
      <c r="BZ57" s="13"/>
      <c r="CA57" s="13"/>
      <c r="CB57" s="13"/>
      <c r="CC57" s="13"/>
      <c r="CD57" s="13"/>
      <c r="CE57" s="13"/>
      <c r="CF57" s="13"/>
      <c r="CG57" s="13"/>
      <c r="CH57" s="23" t="s">
        <v>102</v>
      </c>
    </row>
    <row r="58" s="9" customFormat="true" ht="11.25" hidden="false" customHeight="true" outlineLevel="0" collapsed="false">
      <c r="A58" s="13" t="s">
        <v>103</v>
      </c>
      <c r="B58" s="13"/>
      <c r="C58" s="13"/>
      <c r="D58" s="13"/>
      <c r="E58" s="13"/>
      <c r="F58" s="13"/>
      <c r="G58" s="13"/>
      <c r="H58" s="13"/>
      <c r="I58" s="14"/>
      <c r="J58" s="15" t="s">
        <v>104</v>
      </c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5"/>
      <c r="AO58" s="15"/>
      <c r="AP58" s="15"/>
      <c r="AQ58" s="15"/>
      <c r="AR58" s="15"/>
      <c r="AS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  <c r="BF58" s="15"/>
      <c r="BG58" s="15"/>
      <c r="BH58" s="15"/>
      <c r="BI58" s="15"/>
      <c r="BJ58" s="15"/>
      <c r="BK58" s="15"/>
      <c r="BL58" s="15"/>
      <c r="BM58" s="15"/>
      <c r="BN58" s="15"/>
      <c r="BO58" s="15"/>
      <c r="BP58" s="15"/>
      <c r="BQ58" s="15"/>
      <c r="BR58" s="15"/>
      <c r="BS58" s="15"/>
      <c r="BT58" s="15"/>
      <c r="BU58" s="15"/>
      <c r="BV58" s="15"/>
      <c r="BW58" s="15"/>
      <c r="BX58" s="13" t="s">
        <v>13</v>
      </c>
      <c r="BY58" s="13"/>
      <c r="BZ58" s="13"/>
      <c r="CA58" s="13"/>
      <c r="CB58" s="13"/>
      <c r="CC58" s="13"/>
      <c r="CD58" s="13"/>
      <c r="CE58" s="13"/>
      <c r="CF58" s="13"/>
      <c r="CG58" s="13"/>
      <c r="CH58" s="16" t="n">
        <v>0</v>
      </c>
    </row>
    <row r="59" s="9" customFormat="true" ht="12.75" hidden="false" customHeight="true" outlineLevel="0" collapsed="false">
      <c r="A59" s="13" t="s">
        <v>105</v>
      </c>
      <c r="B59" s="13"/>
      <c r="C59" s="13"/>
      <c r="D59" s="13"/>
      <c r="E59" s="13"/>
      <c r="F59" s="13"/>
      <c r="G59" s="13"/>
      <c r="H59" s="13"/>
      <c r="I59" s="14"/>
      <c r="J59" s="15" t="s">
        <v>106</v>
      </c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  <c r="AP59" s="15"/>
      <c r="AQ59" s="15"/>
      <c r="AR59" s="15"/>
      <c r="AS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  <c r="BF59" s="15"/>
      <c r="BG59" s="15"/>
      <c r="BH59" s="15"/>
      <c r="BI59" s="15"/>
      <c r="BJ59" s="15"/>
      <c r="BK59" s="15"/>
      <c r="BL59" s="15"/>
      <c r="BM59" s="15"/>
      <c r="BN59" s="15"/>
      <c r="BO59" s="15"/>
      <c r="BP59" s="15"/>
      <c r="BQ59" s="15"/>
      <c r="BR59" s="15"/>
      <c r="BS59" s="15"/>
      <c r="BT59" s="15"/>
      <c r="BU59" s="15"/>
      <c r="BV59" s="15"/>
      <c r="BW59" s="15"/>
      <c r="BX59" s="13" t="s">
        <v>13</v>
      </c>
      <c r="BY59" s="13"/>
      <c r="BZ59" s="13"/>
      <c r="CA59" s="13"/>
      <c r="CB59" s="13"/>
      <c r="CC59" s="13"/>
      <c r="CD59" s="13"/>
      <c r="CE59" s="13"/>
      <c r="CF59" s="13"/>
      <c r="CG59" s="13"/>
      <c r="CH59" s="16" t="n">
        <f aca="false">587+13734.41*0.7</f>
        <v>10201.087</v>
      </c>
    </row>
    <row r="60" s="9" customFormat="true" ht="12.75" hidden="false" customHeight="true" outlineLevel="0" collapsed="false">
      <c r="A60" s="13" t="s">
        <v>107</v>
      </c>
      <c r="B60" s="13"/>
      <c r="C60" s="13"/>
      <c r="D60" s="13"/>
      <c r="E60" s="13"/>
      <c r="F60" s="13"/>
      <c r="G60" s="13"/>
      <c r="H60" s="13"/>
      <c r="I60" s="14"/>
      <c r="J60" s="15" t="s">
        <v>108</v>
      </c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  <c r="BF60" s="15"/>
      <c r="BG60" s="15"/>
      <c r="BH60" s="15"/>
      <c r="BI60" s="15"/>
      <c r="BJ60" s="15"/>
      <c r="BK60" s="15"/>
      <c r="BL60" s="15"/>
      <c r="BM60" s="15"/>
      <c r="BN60" s="15"/>
      <c r="BO60" s="15"/>
      <c r="BP60" s="15"/>
      <c r="BQ60" s="15"/>
      <c r="BR60" s="15"/>
      <c r="BS60" s="15"/>
      <c r="BT60" s="15"/>
      <c r="BU60" s="15"/>
      <c r="BV60" s="15"/>
      <c r="BW60" s="15"/>
      <c r="BX60" s="13" t="s">
        <v>13</v>
      </c>
      <c r="BY60" s="13"/>
      <c r="BZ60" s="13"/>
      <c r="CA60" s="13"/>
      <c r="CB60" s="13"/>
      <c r="CC60" s="13"/>
      <c r="CD60" s="13"/>
      <c r="CE60" s="13"/>
      <c r="CF60" s="13"/>
      <c r="CG60" s="13"/>
      <c r="CH60" s="16" t="n">
        <v>0</v>
      </c>
    </row>
    <row r="61" s="9" customFormat="true" ht="12.75" hidden="false" customHeight="true" outlineLevel="0" collapsed="false">
      <c r="A61" s="13" t="s">
        <v>109</v>
      </c>
      <c r="B61" s="13"/>
      <c r="C61" s="13"/>
      <c r="D61" s="13"/>
      <c r="E61" s="13"/>
      <c r="F61" s="13"/>
      <c r="G61" s="13"/>
      <c r="H61" s="13"/>
      <c r="I61" s="14"/>
      <c r="J61" s="15" t="s">
        <v>110</v>
      </c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M61" s="15"/>
      <c r="AN61" s="15"/>
      <c r="AO61" s="15"/>
      <c r="AP61" s="15"/>
      <c r="AQ61" s="15"/>
      <c r="AR61" s="15"/>
      <c r="AS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  <c r="BF61" s="15"/>
      <c r="BG61" s="15"/>
      <c r="BH61" s="15"/>
      <c r="BI61" s="15"/>
      <c r="BJ61" s="15"/>
      <c r="BK61" s="15"/>
      <c r="BL61" s="15"/>
      <c r="BM61" s="15"/>
      <c r="BN61" s="15"/>
      <c r="BO61" s="15"/>
      <c r="BP61" s="15"/>
      <c r="BQ61" s="15"/>
      <c r="BR61" s="15"/>
      <c r="BS61" s="15"/>
      <c r="BT61" s="15"/>
      <c r="BU61" s="15"/>
      <c r="BV61" s="15"/>
      <c r="BW61" s="15"/>
      <c r="BX61" s="13" t="s">
        <v>13</v>
      </c>
      <c r="BY61" s="13"/>
      <c r="BZ61" s="13"/>
      <c r="CA61" s="13"/>
      <c r="CB61" s="13"/>
      <c r="CC61" s="13"/>
      <c r="CD61" s="13"/>
      <c r="CE61" s="13"/>
      <c r="CF61" s="13"/>
      <c r="CG61" s="13"/>
      <c r="CH61" s="16" t="n">
        <f aca="false">1.5+1031.13+4047</f>
        <v>5079.63</v>
      </c>
    </row>
    <row r="62" s="9" customFormat="true" ht="12.75" hidden="false" customHeight="true" outlineLevel="0" collapsed="false">
      <c r="A62" s="20" t="n">
        <v>4</v>
      </c>
      <c r="B62" s="20"/>
      <c r="C62" s="20"/>
      <c r="D62" s="20"/>
      <c r="E62" s="20"/>
      <c r="F62" s="20"/>
      <c r="G62" s="20"/>
      <c r="H62" s="20"/>
      <c r="I62" s="21"/>
      <c r="J62" s="18" t="s">
        <v>111</v>
      </c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18"/>
      <c r="AH62" s="18"/>
      <c r="AI62" s="18"/>
      <c r="AJ62" s="18"/>
      <c r="AK62" s="18"/>
      <c r="AL62" s="18"/>
      <c r="AM62" s="18"/>
      <c r="AN62" s="18"/>
      <c r="AO62" s="18"/>
      <c r="AP62" s="18"/>
      <c r="AQ62" s="18"/>
      <c r="AR62" s="18"/>
      <c r="AS62" s="18"/>
      <c r="AT62" s="18"/>
      <c r="AU62" s="18"/>
      <c r="AV62" s="18"/>
      <c r="AW62" s="18"/>
      <c r="AX62" s="18"/>
      <c r="AY62" s="18"/>
      <c r="AZ62" s="18"/>
      <c r="BA62" s="18"/>
      <c r="BB62" s="18"/>
      <c r="BC62" s="18"/>
      <c r="BD62" s="18"/>
      <c r="BE62" s="18"/>
      <c r="BF62" s="18"/>
      <c r="BG62" s="18"/>
      <c r="BH62" s="18"/>
      <c r="BI62" s="18"/>
      <c r="BJ62" s="18"/>
      <c r="BK62" s="18"/>
      <c r="BL62" s="18"/>
      <c r="BM62" s="18"/>
      <c r="BN62" s="18"/>
      <c r="BO62" s="18"/>
      <c r="BP62" s="18"/>
      <c r="BQ62" s="18"/>
      <c r="BR62" s="18"/>
      <c r="BS62" s="18"/>
      <c r="BT62" s="18"/>
      <c r="BU62" s="18"/>
      <c r="BV62" s="18"/>
      <c r="BW62" s="18"/>
      <c r="BX62" s="13" t="s">
        <v>13</v>
      </c>
      <c r="BY62" s="13"/>
      <c r="BZ62" s="13"/>
      <c r="CA62" s="13"/>
      <c r="CB62" s="13"/>
      <c r="CC62" s="13"/>
      <c r="CD62" s="13"/>
      <c r="CE62" s="13"/>
      <c r="CF62" s="13"/>
      <c r="CG62" s="13"/>
      <c r="CH62" s="16" t="n">
        <v>0</v>
      </c>
    </row>
    <row r="63" s="9" customFormat="true" ht="12.75" hidden="false" customHeight="true" outlineLevel="0" collapsed="false">
      <c r="A63" s="20" t="s">
        <v>112</v>
      </c>
      <c r="B63" s="20"/>
      <c r="C63" s="20"/>
      <c r="D63" s="20"/>
      <c r="E63" s="20"/>
      <c r="F63" s="20"/>
      <c r="G63" s="20"/>
      <c r="H63" s="20"/>
      <c r="I63" s="21"/>
      <c r="J63" s="18" t="s">
        <v>113</v>
      </c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18"/>
      <c r="AG63" s="18"/>
      <c r="AH63" s="18"/>
      <c r="AI63" s="18"/>
      <c r="AJ63" s="18"/>
      <c r="AK63" s="18"/>
      <c r="AL63" s="18"/>
      <c r="AM63" s="18"/>
      <c r="AN63" s="18"/>
      <c r="AO63" s="18"/>
      <c r="AP63" s="18"/>
      <c r="AQ63" s="18"/>
      <c r="AR63" s="18"/>
      <c r="AS63" s="18"/>
      <c r="AT63" s="18"/>
      <c r="AU63" s="18"/>
      <c r="AV63" s="18"/>
      <c r="AW63" s="18"/>
      <c r="AX63" s="18"/>
      <c r="AY63" s="18"/>
      <c r="AZ63" s="18"/>
      <c r="BA63" s="18"/>
      <c r="BB63" s="18"/>
      <c r="BC63" s="18"/>
      <c r="BD63" s="18"/>
      <c r="BE63" s="18"/>
      <c r="BF63" s="18"/>
      <c r="BG63" s="18"/>
      <c r="BH63" s="18"/>
      <c r="BI63" s="18"/>
      <c r="BJ63" s="18"/>
      <c r="BK63" s="18"/>
      <c r="BL63" s="18"/>
      <c r="BM63" s="18"/>
      <c r="BN63" s="18"/>
      <c r="BO63" s="18"/>
      <c r="BP63" s="18"/>
      <c r="BQ63" s="18"/>
      <c r="BR63" s="18"/>
      <c r="BS63" s="18"/>
      <c r="BT63" s="18"/>
      <c r="BU63" s="18"/>
      <c r="BV63" s="18"/>
      <c r="BW63" s="18"/>
      <c r="BX63" s="13" t="s">
        <v>13</v>
      </c>
      <c r="BY63" s="13"/>
      <c r="BZ63" s="13"/>
      <c r="CA63" s="13"/>
      <c r="CB63" s="13"/>
      <c r="CC63" s="13"/>
      <c r="CD63" s="13"/>
      <c r="CE63" s="13"/>
      <c r="CF63" s="13"/>
      <c r="CG63" s="13"/>
      <c r="CH63" s="16" t="n">
        <v>0</v>
      </c>
    </row>
    <row r="64" s="9" customFormat="true" ht="12.75" hidden="false" customHeight="true" outlineLevel="0" collapsed="false">
      <c r="A64" s="13" t="s">
        <v>114</v>
      </c>
      <c r="B64" s="13"/>
      <c r="C64" s="13"/>
      <c r="D64" s="13"/>
      <c r="E64" s="13"/>
      <c r="F64" s="13"/>
      <c r="G64" s="13"/>
      <c r="H64" s="13"/>
      <c r="I64" s="14"/>
      <c r="J64" s="15" t="s">
        <v>115</v>
      </c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  <c r="AK64" s="15"/>
      <c r="AL64" s="15"/>
      <c r="AM64" s="15"/>
      <c r="AN64" s="15"/>
      <c r="AO64" s="15"/>
      <c r="AP64" s="15"/>
      <c r="AQ64" s="15"/>
      <c r="AR64" s="15"/>
      <c r="AS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  <c r="BF64" s="15"/>
      <c r="BG64" s="15"/>
      <c r="BH64" s="15"/>
      <c r="BI64" s="15"/>
      <c r="BJ64" s="15"/>
      <c r="BK64" s="15"/>
      <c r="BL64" s="15"/>
      <c r="BM64" s="15"/>
      <c r="BN64" s="15"/>
      <c r="BO64" s="15"/>
      <c r="BP64" s="15"/>
      <c r="BQ64" s="15"/>
      <c r="BR64" s="15"/>
      <c r="BS64" s="15"/>
      <c r="BT64" s="15"/>
      <c r="BU64" s="15"/>
      <c r="BV64" s="15"/>
      <c r="BW64" s="15"/>
      <c r="BX64" s="13" t="s">
        <v>13</v>
      </c>
      <c r="BY64" s="13"/>
      <c r="BZ64" s="13"/>
      <c r="CA64" s="13"/>
      <c r="CB64" s="13"/>
      <c r="CC64" s="13"/>
      <c r="CD64" s="13"/>
      <c r="CE64" s="13"/>
      <c r="CF64" s="13"/>
      <c r="CG64" s="13"/>
      <c r="CH64" s="16" t="n">
        <v>0</v>
      </c>
    </row>
    <row r="65" s="9" customFormat="true" ht="12.75" hidden="false" customHeight="true" outlineLevel="0" collapsed="false">
      <c r="A65" s="13" t="s">
        <v>116</v>
      </c>
      <c r="B65" s="13"/>
      <c r="C65" s="13"/>
      <c r="D65" s="13"/>
      <c r="E65" s="13"/>
      <c r="F65" s="13"/>
      <c r="G65" s="13"/>
      <c r="H65" s="13"/>
      <c r="I65" s="14"/>
      <c r="J65" s="15" t="s">
        <v>117</v>
      </c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  <c r="AK65" s="15"/>
      <c r="AL65" s="15"/>
      <c r="AM65" s="15"/>
      <c r="AN65" s="15"/>
      <c r="AO65" s="15"/>
      <c r="AP65" s="15"/>
      <c r="AQ65" s="15"/>
      <c r="AR65" s="15"/>
      <c r="AS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  <c r="BF65" s="15"/>
      <c r="BG65" s="15"/>
      <c r="BH65" s="15"/>
      <c r="BI65" s="15"/>
      <c r="BJ65" s="15"/>
      <c r="BK65" s="15"/>
      <c r="BL65" s="15"/>
      <c r="BM65" s="15"/>
      <c r="BN65" s="15"/>
      <c r="BO65" s="15"/>
      <c r="BP65" s="15"/>
      <c r="BQ65" s="15"/>
      <c r="BR65" s="15"/>
      <c r="BS65" s="15"/>
      <c r="BT65" s="15"/>
      <c r="BU65" s="15"/>
      <c r="BV65" s="15"/>
      <c r="BW65" s="15"/>
      <c r="BX65" s="13" t="s">
        <v>13</v>
      </c>
      <c r="BY65" s="13"/>
      <c r="BZ65" s="13"/>
      <c r="CA65" s="13"/>
      <c r="CB65" s="13"/>
      <c r="CC65" s="13"/>
      <c r="CD65" s="13"/>
      <c r="CE65" s="13"/>
      <c r="CF65" s="13"/>
      <c r="CG65" s="13"/>
      <c r="CH65" s="16" t="n">
        <v>0</v>
      </c>
    </row>
    <row r="66" s="9" customFormat="true" ht="12.75" hidden="false" customHeight="true" outlineLevel="0" collapsed="false">
      <c r="A66" s="13" t="s">
        <v>118</v>
      </c>
      <c r="B66" s="13"/>
      <c r="C66" s="13"/>
      <c r="D66" s="13"/>
      <c r="E66" s="13"/>
      <c r="F66" s="13"/>
      <c r="G66" s="13"/>
      <c r="H66" s="13"/>
      <c r="I66" s="14"/>
      <c r="J66" s="15" t="s">
        <v>119</v>
      </c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15"/>
      <c r="AL66" s="15"/>
      <c r="AM66" s="15"/>
      <c r="AN66" s="15"/>
      <c r="AO66" s="15"/>
      <c r="AP66" s="15"/>
      <c r="AQ66" s="15"/>
      <c r="AR66" s="15"/>
      <c r="AS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  <c r="BF66" s="15"/>
      <c r="BG66" s="15"/>
      <c r="BH66" s="15"/>
      <c r="BI66" s="15"/>
      <c r="BJ66" s="15"/>
      <c r="BK66" s="15"/>
      <c r="BL66" s="15"/>
      <c r="BM66" s="15"/>
      <c r="BN66" s="15"/>
      <c r="BO66" s="15"/>
      <c r="BP66" s="15"/>
      <c r="BQ66" s="15"/>
      <c r="BR66" s="15"/>
      <c r="BS66" s="15"/>
      <c r="BT66" s="15"/>
      <c r="BU66" s="15"/>
      <c r="BV66" s="15"/>
      <c r="BW66" s="15"/>
      <c r="BX66" s="13" t="s">
        <v>13</v>
      </c>
      <c r="BY66" s="13"/>
      <c r="BZ66" s="13"/>
      <c r="CA66" s="13"/>
      <c r="CB66" s="13"/>
      <c r="CC66" s="13"/>
      <c r="CD66" s="13"/>
      <c r="CE66" s="13"/>
      <c r="CF66" s="13"/>
      <c r="CG66" s="13"/>
      <c r="CH66" s="16" t="n">
        <v>0</v>
      </c>
    </row>
    <row r="67" s="9" customFormat="true" ht="22.5" hidden="false" customHeight="true" outlineLevel="0" collapsed="false">
      <c r="A67" s="13" t="s">
        <v>120</v>
      </c>
      <c r="B67" s="13"/>
      <c r="C67" s="13"/>
      <c r="D67" s="13"/>
      <c r="E67" s="13"/>
      <c r="F67" s="13"/>
      <c r="G67" s="13"/>
      <c r="H67" s="13"/>
      <c r="I67" s="14"/>
      <c r="J67" s="15" t="s">
        <v>121</v>
      </c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15"/>
      <c r="AN67" s="15"/>
      <c r="AO67" s="15"/>
      <c r="AP67" s="15"/>
      <c r="AQ67" s="15"/>
      <c r="AR67" s="15"/>
      <c r="AS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  <c r="BF67" s="15"/>
      <c r="BG67" s="15"/>
      <c r="BH67" s="15"/>
      <c r="BI67" s="15"/>
      <c r="BJ67" s="15"/>
      <c r="BK67" s="15"/>
      <c r="BL67" s="15"/>
      <c r="BM67" s="15"/>
      <c r="BN67" s="15"/>
      <c r="BO67" s="15"/>
      <c r="BP67" s="15"/>
      <c r="BQ67" s="15"/>
      <c r="BR67" s="15"/>
      <c r="BS67" s="15"/>
      <c r="BT67" s="15"/>
      <c r="BU67" s="15"/>
      <c r="BV67" s="15"/>
      <c r="BW67" s="15"/>
      <c r="BX67" s="13" t="s">
        <v>13</v>
      </c>
      <c r="BY67" s="13"/>
      <c r="BZ67" s="13"/>
      <c r="CA67" s="13"/>
      <c r="CB67" s="13"/>
      <c r="CC67" s="13"/>
      <c r="CD67" s="13"/>
      <c r="CE67" s="13"/>
      <c r="CF67" s="13"/>
      <c r="CG67" s="13"/>
      <c r="CH67" s="16" t="n">
        <v>0</v>
      </c>
    </row>
    <row r="68" s="9" customFormat="true" ht="12.75" hidden="false" customHeight="true" outlineLevel="0" collapsed="false">
      <c r="A68" s="20" t="s">
        <v>122</v>
      </c>
      <c r="B68" s="20"/>
      <c r="C68" s="20"/>
      <c r="D68" s="20"/>
      <c r="E68" s="20"/>
      <c r="F68" s="20"/>
      <c r="G68" s="20"/>
      <c r="H68" s="20"/>
      <c r="I68" s="21"/>
      <c r="J68" s="18" t="s">
        <v>123</v>
      </c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8"/>
      <c r="AJ68" s="18"/>
      <c r="AK68" s="18"/>
      <c r="AL68" s="18"/>
      <c r="AM68" s="18"/>
      <c r="AN68" s="18"/>
      <c r="AO68" s="18"/>
      <c r="AP68" s="18"/>
      <c r="AQ68" s="18"/>
      <c r="AR68" s="18"/>
      <c r="AS68" s="18"/>
      <c r="AT68" s="18"/>
      <c r="AU68" s="18"/>
      <c r="AV68" s="18"/>
      <c r="AW68" s="18"/>
      <c r="AX68" s="18"/>
      <c r="AY68" s="18"/>
      <c r="AZ68" s="18"/>
      <c r="BA68" s="18"/>
      <c r="BB68" s="18"/>
      <c r="BC68" s="18"/>
      <c r="BD68" s="18"/>
      <c r="BE68" s="18"/>
      <c r="BF68" s="18"/>
      <c r="BG68" s="18"/>
      <c r="BH68" s="18"/>
      <c r="BI68" s="18"/>
      <c r="BJ68" s="18"/>
      <c r="BK68" s="18"/>
      <c r="BL68" s="18"/>
      <c r="BM68" s="18"/>
      <c r="BN68" s="18"/>
      <c r="BO68" s="18"/>
      <c r="BP68" s="18"/>
      <c r="BQ68" s="18"/>
      <c r="BR68" s="18"/>
      <c r="BS68" s="18"/>
      <c r="BT68" s="18"/>
      <c r="BU68" s="18"/>
      <c r="BV68" s="18"/>
      <c r="BW68" s="18"/>
      <c r="BX68" s="13" t="s">
        <v>13</v>
      </c>
      <c r="BY68" s="13"/>
      <c r="BZ68" s="13"/>
      <c r="CA68" s="13"/>
      <c r="CB68" s="13"/>
      <c r="CC68" s="13"/>
      <c r="CD68" s="13"/>
      <c r="CE68" s="13"/>
      <c r="CF68" s="13"/>
      <c r="CG68" s="13"/>
      <c r="CH68" s="16" t="n">
        <v>0</v>
      </c>
      <c r="CI68" s="19"/>
    </row>
    <row r="69" s="9" customFormat="true" ht="12.75" hidden="false" customHeight="true" outlineLevel="0" collapsed="false">
      <c r="A69" s="20" t="n">
        <v>5</v>
      </c>
      <c r="B69" s="20"/>
      <c r="C69" s="20"/>
      <c r="D69" s="20"/>
      <c r="E69" s="20"/>
      <c r="F69" s="20"/>
      <c r="G69" s="20"/>
      <c r="H69" s="20"/>
      <c r="I69" s="21"/>
      <c r="J69" s="18" t="s">
        <v>124</v>
      </c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8"/>
      <c r="AH69" s="18"/>
      <c r="AI69" s="18"/>
      <c r="AJ69" s="18"/>
      <c r="AK69" s="18"/>
      <c r="AL69" s="18"/>
      <c r="AM69" s="18"/>
      <c r="AN69" s="18"/>
      <c r="AO69" s="18"/>
      <c r="AP69" s="18"/>
      <c r="AQ69" s="18"/>
      <c r="AR69" s="18"/>
      <c r="AS69" s="18"/>
      <c r="AT69" s="18"/>
      <c r="AU69" s="18"/>
      <c r="AV69" s="18"/>
      <c r="AW69" s="18"/>
      <c r="AX69" s="18"/>
      <c r="AY69" s="18"/>
      <c r="AZ69" s="18"/>
      <c r="BA69" s="18"/>
      <c r="BB69" s="18"/>
      <c r="BC69" s="18"/>
      <c r="BD69" s="18"/>
      <c r="BE69" s="18"/>
      <c r="BF69" s="18"/>
      <c r="BG69" s="18"/>
      <c r="BH69" s="18"/>
      <c r="BI69" s="18"/>
      <c r="BJ69" s="18"/>
      <c r="BK69" s="18"/>
      <c r="BL69" s="18"/>
      <c r="BM69" s="18"/>
      <c r="BN69" s="18"/>
      <c r="BO69" s="18"/>
      <c r="BP69" s="18"/>
      <c r="BQ69" s="18"/>
      <c r="BR69" s="18"/>
      <c r="BS69" s="18"/>
      <c r="BT69" s="18"/>
      <c r="BU69" s="18"/>
      <c r="BV69" s="18"/>
      <c r="BW69" s="18"/>
      <c r="BX69" s="13" t="s">
        <v>13</v>
      </c>
      <c r="BY69" s="13"/>
      <c r="BZ69" s="13"/>
      <c r="CA69" s="13"/>
      <c r="CB69" s="13"/>
      <c r="CC69" s="13"/>
      <c r="CD69" s="13"/>
      <c r="CE69" s="13"/>
      <c r="CF69" s="13"/>
      <c r="CG69" s="13"/>
      <c r="CH69" s="16" t="n">
        <f aca="false">CH11-CH55+CH56+CH68</f>
        <v>647105.181</v>
      </c>
      <c r="CI69" s="24"/>
    </row>
    <row r="70" s="9" customFormat="true" ht="12.75" hidden="false" customHeight="false" outlineLevel="0" collapsed="false">
      <c r="A70" s="25" t="s">
        <v>125</v>
      </c>
      <c r="B70" s="25"/>
      <c r="C70" s="25"/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5"/>
      <c r="P70" s="25"/>
      <c r="Q70" s="25"/>
      <c r="R70" s="25"/>
      <c r="S70" s="25"/>
      <c r="T70" s="25"/>
      <c r="U70" s="25"/>
      <c r="V70" s="25"/>
      <c r="W70" s="25"/>
      <c r="X70" s="25"/>
      <c r="Y70" s="25"/>
      <c r="Z70" s="25"/>
      <c r="AA70" s="25"/>
      <c r="AB70" s="25"/>
      <c r="AC70" s="25"/>
      <c r="AD70" s="25"/>
      <c r="AE70" s="25"/>
      <c r="AF70" s="25"/>
      <c r="AG70" s="25"/>
      <c r="AH70" s="25"/>
      <c r="AI70" s="25"/>
      <c r="AJ70" s="25"/>
      <c r="AK70" s="25"/>
      <c r="AL70" s="25"/>
      <c r="AM70" s="25"/>
      <c r="AN70" s="25"/>
      <c r="AO70" s="25"/>
      <c r="AP70" s="25"/>
      <c r="AQ70" s="25"/>
      <c r="AR70" s="25"/>
      <c r="AS70" s="25"/>
      <c r="AT70" s="25"/>
      <c r="AU70" s="25"/>
      <c r="AV70" s="25"/>
      <c r="AW70" s="25"/>
      <c r="AX70" s="25"/>
      <c r="AY70" s="25"/>
      <c r="AZ70" s="25"/>
      <c r="BA70" s="25"/>
      <c r="BB70" s="25"/>
      <c r="BC70" s="25"/>
      <c r="BD70" s="25"/>
      <c r="BE70" s="25"/>
      <c r="BF70" s="25"/>
      <c r="BG70" s="25"/>
      <c r="BH70" s="25"/>
      <c r="BI70" s="25"/>
      <c r="BJ70" s="25"/>
      <c r="BK70" s="25"/>
      <c r="BL70" s="25"/>
      <c r="BM70" s="25"/>
      <c r="BN70" s="25"/>
      <c r="BO70" s="25"/>
      <c r="BP70" s="25"/>
      <c r="BQ70" s="25"/>
      <c r="BR70" s="25"/>
      <c r="BS70" s="25"/>
      <c r="BT70" s="25"/>
      <c r="BU70" s="25"/>
      <c r="BV70" s="25"/>
      <c r="BW70" s="25"/>
      <c r="BX70" s="25"/>
      <c r="BY70" s="25"/>
      <c r="BZ70" s="25"/>
      <c r="CA70" s="25"/>
      <c r="CB70" s="25"/>
      <c r="CC70" s="25"/>
      <c r="CD70" s="25"/>
      <c r="CE70" s="25"/>
      <c r="CF70" s="25"/>
      <c r="CG70" s="25"/>
      <c r="CH70" s="25"/>
    </row>
    <row r="71" s="9" customFormat="true" ht="11.25" hidden="false" customHeight="true" outlineLevel="0" collapsed="false">
      <c r="A71" s="13" t="n">
        <v>1</v>
      </c>
      <c r="B71" s="13"/>
      <c r="C71" s="13"/>
      <c r="D71" s="13"/>
      <c r="E71" s="13"/>
      <c r="F71" s="13"/>
      <c r="G71" s="13"/>
      <c r="H71" s="13"/>
      <c r="I71" s="14"/>
      <c r="J71" s="15" t="s">
        <v>126</v>
      </c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15"/>
      <c r="AN71" s="15"/>
      <c r="AO71" s="15"/>
      <c r="AP71" s="15"/>
      <c r="AQ71" s="15"/>
      <c r="AR71" s="15"/>
      <c r="AS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  <c r="BF71" s="15"/>
      <c r="BG71" s="15"/>
      <c r="BH71" s="15"/>
      <c r="BI71" s="15"/>
      <c r="BJ71" s="15"/>
      <c r="BK71" s="15"/>
      <c r="BL71" s="15"/>
      <c r="BM71" s="15"/>
      <c r="BN71" s="15"/>
      <c r="BO71" s="15"/>
      <c r="BP71" s="15"/>
      <c r="BQ71" s="15"/>
      <c r="BR71" s="15"/>
      <c r="BS71" s="15"/>
      <c r="BT71" s="15"/>
      <c r="BU71" s="15"/>
      <c r="BV71" s="15"/>
      <c r="BW71" s="15"/>
      <c r="BX71" s="13" t="s">
        <v>127</v>
      </c>
      <c r="BY71" s="13"/>
      <c r="BZ71" s="13"/>
      <c r="CA71" s="13"/>
      <c r="CB71" s="13"/>
      <c r="CC71" s="13"/>
      <c r="CD71" s="13"/>
      <c r="CE71" s="13"/>
      <c r="CF71" s="13"/>
      <c r="CG71" s="13"/>
      <c r="CH71" s="26" t="n">
        <v>114.1</v>
      </c>
    </row>
    <row r="72" s="9" customFormat="true" ht="12.75" hidden="false" customHeight="true" outlineLevel="0" collapsed="false">
      <c r="A72" s="13" t="n">
        <v>2</v>
      </c>
      <c r="B72" s="13"/>
      <c r="C72" s="13"/>
      <c r="D72" s="13"/>
      <c r="E72" s="13"/>
      <c r="F72" s="13"/>
      <c r="G72" s="13"/>
      <c r="H72" s="13"/>
      <c r="I72" s="14"/>
      <c r="J72" s="15" t="s">
        <v>128</v>
      </c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15"/>
      <c r="AN72" s="15"/>
      <c r="AO72" s="15"/>
      <c r="AP72" s="15"/>
      <c r="AQ72" s="15"/>
      <c r="AR72" s="15"/>
      <c r="AS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  <c r="BF72" s="15"/>
      <c r="BG72" s="15"/>
      <c r="BH72" s="15"/>
      <c r="BI72" s="15"/>
      <c r="BJ72" s="15"/>
      <c r="BK72" s="15"/>
      <c r="BL72" s="15"/>
      <c r="BM72" s="15"/>
      <c r="BN72" s="15"/>
      <c r="BO72" s="15"/>
      <c r="BP72" s="15"/>
      <c r="BQ72" s="15"/>
      <c r="BR72" s="15"/>
      <c r="BS72" s="15"/>
      <c r="BT72" s="15"/>
      <c r="BU72" s="15"/>
      <c r="BV72" s="15"/>
      <c r="BW72" s="15"/>
      <c r="BX72" s="13" t="s">
        <v>129</v>
      </c>
      <c r="BY72" s="13"/>
      <c r="BZ72" s="13"/>
      <c r="CA72" s="13"/>
      <c r="CB72" s="13"/>
      <c r="CC72" s="13"/>
      <c r="CD72" s="13"/>
      <c r="CE72" s="13"/>
      <c r="CF72" s="13"/>
      <c r="CG72" s="13"/>
      <c r="CH72" s="26" t="n">
        <v>1037.6</v>
      </c>
    </row>
    <row r="73" s="9" customFormat="true" ht="12.75" hidden="false" customHeight="true" outlineLevel="0" collapsed="false">
      <c r="A73" s="13" t="n">
        <v>3</v>
      </c>
      <c r="B73" s="13"/>
      <c r="C73" s="13"/>
      <c r="D73" s="13"/>
      <c r="E73" s="13"/>
      <c r="F73" s="13"/>
      <c r="G73" s="13"/>
      <c r="H73" s="13"/>
      <c r="I73" s="14"/>
      <c r="J73" s="15" t="s">
        <v>130</v>
      </c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15"/>
      <c r="AN73" s="15"/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  <c r="BF73" s="15"/>
      <c r="BG73" s="15"/>
      <c r="BH73" s="15"/>
      <c r="BI73" s="15"/>
      <c r="BJ73" s="15"/>
      <c r="BK73" s="15"/>
      <c r="BL73" s="15"/>
      <c r="BM73" s="15"/>
      <c r="BN73" s="15"/>
      <c r="BO73" s="15"/>
      <c r="BP73" s="15"/>
      <c r="BQ73" s="15"/>
      <c r="BR73" s="15"/>
      <c r="BS73" s="15"/>
      <c r="BT73" s="15"/>
      <c r="BU73" s="15"/>
      <c r="BV73" s="15"/>
      <c r="BW73" s="15"/>
      <c r="BX73" s="13" t="s">
        <v>131</v>
      </c>
      <c r="BY73" s="13"/>
      <c r="BZ73" s="13"/>
      <c r="CA73" s="13"/>
      <c r="CB73" s="13"/>
      <c r="CC73" s="13"/>
      <c r="CD73" s="13"/>
      <c r="CE73" s="13"/>
      <c r="CF73" s="13"/>
      <c r="CG73" s="13"/>
      <c r="CH73" s="26" t="n">
        <v>365</v>
      </c>
    </row>
    <row r="74" s="9" customFormat="true" ht="12.75" hidden="false" customHeight="true" outlineLevel="0" collapsed="false">
      <c r="A74" s="13" t="n">
        <v>4</v>
      </c>
      <c r="B74" s="13"/>
      <c r="C74" s="13"/>
      <c r="D74" s="13"/>
      <c r="E74" s="13"/>
      <c r="F74" s="13"/>
      <c r="G74" s="13"/>
      <c r="H74" s="13"/>
      <c r="I74" s="14"/>
      <c r="J74" s="15" t="s">
        <v>132</v>
      </c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  <c r="AK74" s="15"/>
      <c r="AL74" s="15"/>
      <c r="AM74" s="15"/>
      <c r="AN74" s="15"/>
      <c r="AO74" s="15"/>
      <c r="AP74" s="15"/>
      <c r="AQ74" s="15"/>
      <c r="AR74" s="15"/>
      <c r="AS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  <c r="BF74" s="15"/>
      <c r="BG74" s="15"/>
      <c r="BH74" s="15"/>
      <c r="BI74" s="15"/>
      <c r="BJ74" s="15"/>
      <c r="BK74" s="15"/>
      <c r="BL74" s="15"/>
      <c r="BM74" s="15"/>
      <c r="BN74" s="15"/>
      <c r="BO74" s="15"/>
      <c r="BP74" s="15"/>
      <c r="BQ74" s="15"/>
      <c r="BR74" s="15"/>
      <c r="BS74" s="15"/>
      <c r="BT74" s="15"/>
      <c r="BU74" s="15"/>
      <c r="BV74" s="15"/>
      <c r="BW74" s="15"/>
      <c r="BX74" s="13" t="s">
        <v>133</v>
      </c>
      <c r="BY74" s="13"/>
      <c r="BZ74" s="13"/>
      <c r="CA74" s="13"/>
      <c r="CB74" s="13"/>
      <c r="CC74" s="13"/>
      <c r="CD74" s="13"/>
      <c r="CE74" s="13"/>
      <c r="CF74" s="13"/>
      <c r="CG74" s="13"/>
      <c r="CH74" s="26" t="n">
        <v>50.2</v>
      </c>
    </row>
  </sheetData>
  <mergeCells count="202">
    <mergeCell ref="A3:CH3"/>
    <mergeCell ref="P4:BR4"/>
    <mergeCell ref="BS4:CD4"/>
    <mergeCell ref="CE4:CH4"/>
    <mergeCell ref="P5:BR5"/>
    <mergeCell ref="A6:CH6"/>
    <mergeCell ref="AO7:CH7"/>
    <mergeCell ref="AO8:CH8"/>
    <mergeCell ref="A10:H10"/>
    <mergeCell ref="I10:BW10"/>
    <mergeCell ref="BX10:CG10"/>
    <mergeCell ref="A11:H11"/>
    <mergeCell ref="J11:BW11"/>
    <mergeCell ref="BX11:CG11"/>
    <mergeCell ref="A12:H12"/>
    <mergeCell ref="J12:BW12"/>
    <mergeCell ref="BX12:CG12"/>
    <mergeCell ref="A13:H13"/>
    <mergeCell ref="J13:BW13"/>
    <mergeCell ref="BX13:CG13"/>
    <mergeCell ref="A14:H14"/>
    <mergeCell ref="J14:BW14"/>
    <mergeCell ref="BX14:CG14"/>
    <mergeCell ref="A15:H15"/>
    <mergeCell ref="J15:BW15"/>
    <mergeCell ref="BX15:CG15"/>
    <mergeCell ref="A16:H16"/>
    <mergeCell ref="J16:BW16"/>
    <mergeCell ref="BX16:CG16"/>
    <mergeCell ref="A17:H17"/>
    <mergeCell ref="J17:BW17"/>
    <mergeCell ref="BX17:CG17"/>
    <mergeCell ref="A18:H18"/>
    <mergeCell ref="J18:BW18"/>
    <mergeCell ref="BX18:CG18"/>
    <mergeCell ref="A19:H19"/>
    <mergeCell ref="J19:BW19"/>
    <mergeCell ref="BX19:CG19"/>
    <mergeCell ref="A20:H20"/>
    <mergeCell ref="J20:BW20"/>
    <mergeCell ref="BX20:CG20"/>
    <mergeCell ref="A21:H21"/>
    <mergeCell ref="J21:BW21"/>
    <mergeCell ref="BX21:CG21"/>
    <mergeCell ref="A22:H22"/>
    <mergeCell ref="J22:BW22"/>
    <mergeCell ref="BX22:CG22"/>
    <mergeCell ref="A23:H23"/>
    <mergeCell ref="J23:BW23"/>
    <mergeCell ref="BX23:CG23"/>
    <mergeCell ref="A24:H24"/>
    <mergeCell ref="J24:BW24"/>
    <mergeCell ref="BX24:CG24"/>
    <mergeCell ref="A25:H25"/>
    <mergeCell ref="J25:BW25"/>
    <mergeCell ref="BX25:CG25"/>
    <mergeCell ref="A26:H26"/>
    <mergeCell ref="J26:BW26"/>
    <mergeCell ref="BX26:CG26"/>
    <mergeCell ref="A27:H27"/>
    <mergeCell ref="J27:BW27"/>
    <mergeCell ref="BX27:CG27"/>
    <mergeCell ref="A28:H28"/>
    <mergeCell ref="J28:BW28"/>
    <mergeCell ref="BX28:CG28"/>
    <mergeCell ref="A29:H29"/>
    <mergeCell ref="J29:BW29"/>
    <mergeCell ref="BX29:CG29"/>
    <mergeCell ref="A30:H30"/>
    <mergeCell ref="J30:BW30"/>
    <mergeCell ref="BX30:CG30"/>
    <mergeCell ref="A31:H31"/>
    <mergeCell ref="J31:BW31"/>
    <mergeCell ref="BX31:CG31"/>
    <mergeCell ref="A32:H32"/>
    <mergeCell ref="J32:BW32"/>
    <mergeCell ref="BX32:CG32"/>
    <mergeCell ref="A33:H33"/>
    <mergeCell ref="J33:BW33"/>
    <mergeCell ref="BX33:CG33"/>
    <mergeCell ref="A34:H34"/>
    <mergeCell ref="J34:BW34"/>
    <mergeCell ref="BX34:CG34"/>
    <mergeCell ref="A35:H35"/>
    <mergeCell ref="J35:BW35"/>
    <mergeCell ref="BX35:CG35"/>
    <mergeCell ref="A36:H36"/>
    <mergeCell ref="J36:BW36"/>
    <mergeCell ref="BX36:CG36"/>
    <mergeCell ref="A37:H37"/>
    <mergeCell ref="J37:BW37"/>
    <mergeCell ref="BX37:CG37"/>
    <mergeCell ref="A38:H38"/>
    <mergeCell ref="J38:BW38"/>
    <mergeCell ref="BX38:CG38"/>
    <mergeCell ref="A39:H39"/>
    <mergeCell ref="J39:BW39"/>
    <mergeCell ref="BX39:CG39"/>
    <mergeCell ref="A40:H40"/>
    <mergeCell ref="J40:BW40"/>
    <mergeCell ref="BX40:CG40"/>
    <mergeCell ref="A41:H41"/>
    <mergeCell ref="J41:BW41"/>
    <mergeCell ref="BX41:CG41"/>
    <mergeCell ref="A42:H42"/>
    <mergeCell ref="J42:BW42"/>
    <mergeCell ref="BX42:CG42"/>
    <mergeCell ref="A43:H43"/>
    <mergeCell ref="J43:BW43"/>
    <mergeCell ref="BX43:CG43"/>
    <mergeCell ref="A44:H44"/>
    <mergeCell ref="J44:BW44"/>
    <mergeCell ref="BX44:CG44"/>
    <mergeCell ref="A45:H45"/>
    <mergeCell ref="J45:BW45"/>
    <mergeCell ref="BX45:CG45"/>
    <mergeCell ref="A46:H46"/>
    <mergeCell ref="J46:BW46"/>
    <mergeCell ref="BX46:CG46"/>
    <mergeCell ref="CI46:DB46"/>
    <mergeCell ref="A47:H47"/>
    <mergeCell ref="J47:BW47"/>
    <mergeCell ref="BX47:CG47"/>
    <mergeCell ref="A48:H48"/>
    <mergeCell ref="J48:BW48"/>
    <mergeCell ref="BX48:CG48"/>
    <mergeCell ref="A49:H49"/>
    <mergeCell ref="J49:BW49"/>
    <mergeCell ref="BX49:CG49"/>
    <mergeCell ref="A50:H50"/>
    <mergeCell ref="J50:BW50"/>
    <mergeCell ref="BX50:CG50"/>
    <mergeCell ref="A51:H51"/>
    <mergeCell ref="J51:BW51"/>
    <mergeCell ref="BX51:CG51"/>
    <mergeCell ref="A52:H52"/>
    <mergeCell ref="J52:BW52"/>
    <mergeCell ref="BX52:CG52"/>
    <mergeCell ref="A53:H53"/>
    <mergeCell ref="J53:BW53"/>
    <mergeCell ref="BX53:CG53"/>
    <mergeCell ref="A54:H54"/>
    <mergeCell ref="J54:BW54"/>
    <mergeCell ref="BX54:CG54"/>
    <mergeCell ref="A55:H55"/>
    <mergeCell ref="J55:BW55"/>
    <mergeCell ref="BX55:CG55"/>
    <mergeCell ref="A56:H56"/>
    <mergeCell ref="J56:BW56"/>
    <mergeCell ref="BX56:CG56"/>
    <mergeCell ref="A57:H57"/>
    <mergeCell ref="J57:BW57"/>
    <mergeCell ref="BX57:CG57"/>
    <mergeCell ref="A58:H58"/>
    <mergeCell ref="J58:BW58"/>
    <mergeCell ref="BX58:CG58"/>
    <mergeCell ref="A59:H59"/>
    <mergeCell ref="J59:BW59"/>
    <mergeCell ref="BX59:CG59"/>
    <mergeCell ref="A60:H60"/>
    <mergeCell ref="J60:BW60"/>
    <mergeCell ref="BX60:CG60"/>
    <mergeCell ref="A61:H61"/>
    <mergeCell ref="J61:BW61"/>
    <mergeCell ref="BX61:CG61"/>
    <mergeCell ref="A62:H62"/>
    <mergeCell ref="J62:BW62"/>
    <mergeCell ref="BX62:CG62"/>
    <mergeCell ref="A63:H63"/>
    <mergeCell ref="J63:BW63"/>
    <mergeCell ref="BX63:CG63"/>
    <mergeCell ref="A64:H64"/>
    <mergeCell ref="J64:BW64"/>
    <mergeCell ref="BX64:CG64"/>
    <mergeCell ref="A65:H65"/>
    <mergeCell ref="J65:BW65"/>
    <mergeCell ref="BX65:CG65"/>
    <mergeCell ref="A66:H66"/>
    <mergeCell ref="J66:BW66"/>
    <mergeCell ref="BX66:CG66"/>
    <mergeCell ref="A67:H67"/>
    <mergeCell ref="J67:BW67"/>
    <mergeCell ref="BX67:CG67"/>
    <mergeCell ref="A68:H68"/>
    <mergeCell ref="J68:BW68"/>
    <mergeCell ref="BX68:CG68"/>
    <mergeCell ref="A69:H69"/>
    <mergeCell ref="J69:BW69"/>
    <mergeCell ref="BX69:CG69"/>
    <mergeCell ref="A70:CH70"/>
    <mergeCell ref="A71:H71"/>
    <mergeCell ref="J71:BW71"/>
    <mergeCell ref="BX71:CG71"/>
    <mergeCell ref="A72:H72"/>
    <mergeCell ref="J72:BW72"/>
    <mergeCell ref="BX72:CG72"/>
    <mergeCell ref="A73:H73"/>
    <mergeCell ref="J73:BW73"/>
    <mergeCell ref="BX73:CG73"/>
    <mergeCell ref="A74:H74"/>
    <mergeCell ref="J74:BW74"/>
    <mergeCell ref="BX74:CG74"/>
  </mergeCells>
  <printOptions headings="false" gridLines="false" gridLinesSet="true" horizontalCentered="false" verticalCentered="false"/>
  <pageMargins left="0.7875" right="0.511805555555556" top="0.590277777777778" bottom="0.39375" header="0.196527777777778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&amp;R&amp;"Times New Roman,Обычный"&amp;7Подготовлено с использованием КонсультантПлюс</oddHeader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35</TotalTime>
  <Application>LibreOffice/7.5.6.2$Linux_X86_64 LibreOffice_project/50$Build-2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ru-RU</dc:language>
  <cp:lastModifiedBy/>
  <dcterms:modified xsi:type="dcterms:W3CDTF">2026-04-28T09:48:36Z</dcterms:modified>
  <cp:revision>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